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6" i="1" l="1"/>
  <c r="M17" i="1"/>
  <c r="M18" i="1"/>
  <c r="M15" i="1"/>
  <c r="M6" i="1"/>
  <c r="M7" i="1"/>
  <c r="M8" i="1"/>
  <c r="M5" i="1"/>
  <c r="K18" i="1"/>
  <c r="C18" i="1"/>
  <c r="K17" i="1"/>
  <c r="C17" i="1"/>
  <c r="K16" i="1"/>
  <c r="C16" i="1"/>
  <c r="K15" i="1"/>
  <c r="C15" i="1"/>
  <c r="K8" i="1"/>
  <c r="C8" i="1"/>
  <c r="K7" i="1"/>
  <c r="C7" i="1"/>
  <c r="K6" i="1"/>
  <c r="C6" i="1"/>
  <c r="K5" i="1"/>
  <c r="C5" i="1"/>
  <c r="L15" i="1" l="1"/>
  <c r="N15" i="1"/>
  <c r="N5" i="1"/>
  <c r="L5" i="1"/>
</calcChain>
</file>

<file path=xl/sharedStrings.xml><?xml version="1.0" encoding="utf-8"?>
<sst xmlns="http://schemas.openxmlformats.org/spreadsheetml/2006/main" count="60" uniqueCount="38">
  <si>
    <t>Train</t>
  </si>
  <si>
    <t>Station</t>
  </si>
  <si>
    <t>Boarding Passengers</t>
  </si>
  <si>
    <t>Alighting Passengers</t>
  </si>
  <si>
    <t>Total Passengers</t>
  </si>
  <si>
    <t>Available Buses</t>
  </si>
  <si>
    <t>Used Buses</t>
  </si>
  <si>
    <t>Relocation Buses</t>
  </si>
  <si>
    <t>Vehicle travelled Distance (Km)</t>
  </si>
  <si>
    <t>Total Passenger travel time (hour)</t>
  </si>
  <si>
    <t>Average passenger distance travelled to each station (Km)</t>
  </si>
  <si>
    <t>Total passenger average distance travelled (Km)</t>
  </si>
  <si>
    <t>cost</t>
  </si>
  <si>
    <t>total cost</t>
  </si>
  <si>
    <t>Maximum Used capacity</t>
  </si>
  <si>
    <t xml:space="preserve"> (+,-)</t>
  </si>
  <si>
    <t>#1</t>
  </si>
  <si>
    <t>#2</t>
  </si>
  <si>
    <t>#3</t>
  </si>
  <si>
    <t>#4</t>
  </si>
  <si>
    <t xml:space="preserve"> Time value 0- Only Travelled Distance Cost</t>
  </si>
  <si>
    <t xml:space="preserve"> Time value 20-No Fuel Cost</t>
  </si>
  <si>
    <t>[5 6 4 3 5]</t>
  </si>
  <si>
    <t>[8 9 6 19 33 29 38 3 26 2 16 14 21 4 28 32 37 13 17 1 24 25 39 15 31 22 30 5 36 23 27 7 11 34 10 18 12 35 20]</t>
  </si>
  <si>
    <t>[6 8 7 6 0]</t>
  </si>
  <si>
    <t>[6 5 5 5 0]</t>
  </si>
  <si>
    <t>[19 6 7 23 18 4 27 15 32 16 38 25 8 31 11 24 10 22 36 3 13 26 1 34 33 21 30 20 37 17 9 28 12 5 2 35 14 29 39]</t>
  </si>
  <si>
    <t xml:space="preserve"> [4 4 4 5 4]</t>
  </si>
  <si>
    <t>[4 5 4 6 5]</t>
  </si>
  <si>
    <t>[19 9 13 1 16 32 14 44 20 2 10 25 36 35 17 11 42 23 8 18 4 34 40 7 43 37 12 21 26 24 15 3 33 41 5 31 29 27 39 38 28 6 22 30]</t>
  </si>
  <si>
    <t>[17 14 21 4 28 32 37 27 7 11 34 10 18 12 35 20 38 15 31 22 30 5 25 39 23 29 33 19 6 9 8 36 24 1 3 26 2 16 13]</t>
  </si>
  <si>
    <t>[5 4 4 5 4]</t>
  </si>
  <si>
    <t>[6 4 4 3 3]</t>
  </si>
  <si>
    <t>[17 9 12 19 23 27 15 18 28 20 38 35 4 6 7 5 2 37 25 8 31 24 34 1 22 36 3 13 21 30 32 16 39 10 26 33 11 14 29]</t>
  </si>
  <si>
    <t>[34 19 8 31 40 32 38 1 17 42 12 27 33 9 25 21 30 41 4 20 13 24 3 5 14 44 29 22 7 10 15 11 26 23 28 16 43 39 35 18 36 37 2 6]</t>
  </si>
  <si>
    <t>[4 0 7 8 5]</t>
  </si>
  <si>
    <t>[18 8 3 4 23 33 43 42 5 37 12 31 39 28 38 27 29 6 7 14 41 19 9 13 10 2 25 16 36 32 1 35 17 11 44 20 40 15 24 26 34 21 22 30]</t>
  </si>
  <si>
    <t>[39 27 21 25 16 41 12 33 35 9 18 36 20 13 37 2 6 30 43 4 34 19 8 40 31 32 38 24 3 5 14 42 44 29 22 28 23 15 10 26 11 7 1 17]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</si>
</sst>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u/>
      <sz val="8"/>
      <color rgb="FFFF0000"/>
      <name val="Times New Roman"/>
      <family val="1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 style="medium">
        <color indexed="64"/>
      </top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indexed="64"/>
      </bottom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medium">
        <color rgb="FFFFFFFF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8"/>
  <sheetViews>
    <sheetView tabSelected="1" workbookViewId="0">
      <selection activeCell="M7" sqref="M7"/>
    </sheetView>
  </sheetViews>
  <sheetFormatPr defaultRowHeight="14.4" x14ac:dyDescent="0.3"/>
  <sheetData>
    <row r="2" spans="1:16" ht="15" thickBot="1" x14ac:dyDescent="0.35">
      <c r="A2" t="s">
        <v>20</v>
      </c>
    </row>
    <row r="3" spans="1:16" ht="20.399999999999999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2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3" t="s">
        <v>12</v>
      </c>
      <c r="N3" s="3" t="s">
        <v>13</v>
      </c>
      <c r="O3" s="4" t="s">
        <v>14</v>
      </c>
    </row>
    <row r="4" spans="1:16" ht="15" thickBot="1" x14ac:dyDescent="0.35">
      <c r="A4" s="5"/>
      <c r="B4" s="5"/>
      <c r="C4" s="5"/>
      <c r="D4" s="5"/>
      <c r="E4" s="5"/>
      <c r="F4" s="5"/>
      <c r="G4" s="5"/>
      <c r="H4" s="6" t="s">
        <v>15</v>
      </c>
      <c r="I4" s="5"/>
      <c r="J4" s="5"/>
      <c r="K4" s="5"/>
      <c r="L4" s="5"/>
      <c r="M4" s="7"/>
      <c r="N4" s="7"/>
      <c r="O4" s="4"/>
    </row>
    <row r="5" spans="1:16" ht="15" thickBot="1" x14ac:dyDescent="0.35">
      <c r="A5" s="8" t="s">
        <v>16</v>
      </c>
      <c r="B5" s="9" t="s">
        <v>16</v>
      </c>
      <c r="C5" s="9">
        <f>E5-D5</f>
        <v>16</v>
      </c>
      <c r="D5" s="9">
        <v>24</v>
      </c>
      <c r="E5" s="9">
        <v>40</v>
      </c>
      <c r="F5" s="10">
        <v>5</v>
      </c>
      <c r="G5" s="9">
        <v>5</v>
      </c>
      <c r="H5" s="9">
        <v>0</v>
      </c>
      <c r="I5" s="11">
        <v>17.602</v>
      </c>
      <c r="J5" s="12">
        <v>3.3673000000000002</v>
      </c>
      <c r="K5" s="11">
        <f>J5*45/E5</f>
        <v>3.7882125000000002</v>
      </c>
      <c r="L5" s="13">
        <f>(E5*K5+E6*K6+E7*K7+E8*K8)/160</f>
        <v>3.7663593750000004</v>
      </c>
      <c r="M5" s="11">
        <f>0.5*I5</f>
        <v>8.8010000000000002</v>
      </c>
      <c r="N5" s="14">
        <f>SUM(M5:M8)</f>
        <v>39.765999999999998</v>
      </c>
      <c r="O5" s="15" t="s">
        <v>35</v>
      </c>
      <c r="P5" t="s">
        <v>36</v>
      </c>
    </row>
    <row r="6" spans="1:16" ht="15" thickBot="1" x14ac:dyDescent="0.35">
      <c r="A6" s="16"/>
      <c r="B6" s="9" t="s">
        <v>17</v>
      </c>
      <c r="C6" s="9">
        <f t="shared" ref="C6:C8" si="0">E6-D6</f>
        <v>17</v>
      </c>
      <c r="D6" s="9">
        <v>18</v>
      </c>
      <c r="E6" s="9">
        <v>35</v>
      </c>
      <c r="F6" s="10">
        <v>5</v>
      </c>
      <c r="G6" s="9">
        <v>5</v>
      </c>
      <c r="H6" s="9">
        <v>0</v>
      </c>
      <c r="I6" s="11">
        <v>20.535</v>
      </c>
      <c r="J6" s="12">
        <v>3.5038</v>
      </c>
      <c r="K6" s="11">
        <f t="shared" ref="K6:K8" si="1">J6*45/E6</f>
        <v>4.5048857142857139</v>
      </c>
      <c r="L6" s="17"/>
      <c r="M6" s="11">
        <f t="shared" ref="M6:M8" si="2">0.5*I6</f>
        <v>10.2675</v>
      </c>
      <c r="N6" s="18"/>
      <c r="O6" s="15" t="s">
        <v>25</v>
      </c>
      <c r="P6" t="s">
        <v>26</v>
      </c>
    </row>
    <row r="7" spans="1:16" ht="15" thickBot="1" x14ac:dyDescent="0.35">
      <c r="A7" s="16"/>
      <c r="B7" s="9" t="s">
        <v>18</v>
      </c>
      <c r="C7" s="9">
        <f t="shared" si="0"/>
        <v>21</v>
      </c>
      <c r="D7" s="9">
        <v>19</v>
      </c>
      <c r="E7" s="9">
        <v>40</v>
      </c>
      <c r="F7" s="10">
        <v>5</v>
      </c>
      <c r="G7" s="9">
        <v>5</v>
      </c>
      <c r="H7" s="9">
        <v>0</v>
      </c>
      <c r="I7" s="11">
        <v>20.327000000000002</v>
      </c>
      <c r="J7" s="12">
        <v>3.7181999999999999</v>
      </c>
      <c r="K7" s="11">
        <f t="shared" si="1"/>
        <v>4.1829749999999999</v>
      </c>
      <c r="L7" s="17"/>
      <c r="M7" s="11">
        <f t="shared" si="2"/>
        <v>10.163500000000001</v>
      </c>
      <c r="N7" s="18"/>
      <c r="O7" s="15" t="s">
        <v>24</v>
      </c>
      <c r="P7" t="s">
        <v>37</v>
      </c>
    </row>
    <row r="8" spans="1:16" ht="15" thickBot="1" x14ac:dyDescent="0.35">
      <c r="A8" s="19"/>
      <c r="B8" s="9" t="s">
        <v>19</v>
      </c>
      <c r="C8" s="9">
        <f t="shared" si="0"/>
        <v>20</v>
      </c>
      <c r="D8" s="9">
        <v>15</v>
      </c>
      <c r="E8" s="9">
        <v>35</v>
      </c>
      <c r="F8" s="10">
        <v>5</v>
      </c>
      <c r="G8" s="9">
        <v>5</v>
      </c>
      <c r="H8" s="9">
        <v>0</v>
      </c>
      <c r="I8" s="11">
        <v>21.068000000000001</v>
      </c>
      <c r="J8" s="12">
        <v>2.8022</v>
      </c>
      <c r="K8" s="11">
        <f t="shared" si="1"/>
        <v>3.6028285714285717</v>
      </c>
      <c r="L8" s="20"/>
      <c r="M8" s="11">
        <f t="shared" si="2"/>
        <v>10.534000000000001</v>
      </c>
      <c r="N8" s="21"/>
      <c r="O8" s="22" t="s">
        <v>22</v>
      </c>
      <c r="P8" t="s">
        <v>23</v>
      </c>
    </row>
    <row r="12" spans="1:16" ht="15" thickBot="1" x14ac:dyDescent="0.35">
      <c r="A12" t="s">
        <v>21</v>
      </c>
    </row>
    <row r="13" spans="1:16" ht="20.399999999999999" x14ac:dyDescent="0.3">
      <c r="A13" s="1" t="s">
        <v>0</v>
      </c>
      <c r="B13" s="1" t="s">
        <v>1</v>
      </c>
      <c r="C13" s="1" t="s">
        <v>2</v>
      </c>
      <c r="D13" s="1" t="s">
        <v>3</v>
      </c>
      <c r="E13" s="1" t="s">
        <v>4</v>
      </c>
      <c r="F13" s="1" t="s">
        <v>5</v>
      </c>
      <c r="G13" s="1" t="s">
        <v>6</v>
      </c>
      <c r="H13" s="2" t="s">
        <v>7</v>
      </c>
      <c r="I13" s="1" t="s">
        <v>8</v>
      </c>
      <c r="J13" s="1" t="s">
        <v>9</v>
      </c>
      <c r="K13" s="1" t="s">
        <v>10</v>
      </c>
      <c r="L13" s="1" t="s">
        <v>11</v>
      </c>
      <c r="M13" s="3" t="s">
        <v>12</v>
      </c>
      <c r="N13" s="3" t="s">
        <v>13</v>
      </c>
      <c r="O13" s="4" t="s">
        <v>14</v>
      </c>
    </row>
    <row r="14" spans="1:16" ht="15" thickBot="1" x14ac:dyDescent="0.35">
      <c r="A14" s="5"/>
      <c r="B14" s="5"/>
      <c r="C14" s="5"/>
      <c r="D14" s="5"/>
      <c r="E14" s="5"/>
      <c r="F14" s="5"/>
      <c r="G14" s="5"/>
      <c r="H14" s="6" t="s">
        <v>15</v>
      </c>
      <c r="I14" s="5"/>
      <c r="J14" s="5"/>
      <c r="K14" s="5"/>
      <c r="L14" s="5"/>
      <c r="M14" s="7"/>
      <c r="N14" s="7"/>
      <c r="O14" s="4"/>
    </row>
    <row r="15" spans="1:16" ht="15" thickBot="1" x14ac:dyDescent="0.35">
      <c r="A15" s="8" t="s">
        <v>16</v>
      </c>
      <c r="B15" s="9" t="s">
        <v>16</v>
      </c>
      <c r="C15" s="9">
        <f>E15-D15</f>
        <v>16</v>
      </c>
      <c r="D15" s="9">
        <v>24</v>
      </c>
      <c r="E15" s="9">
        <v>40</v>
      </c>
      <c r="F15" s="10">
        <v>5</v>
      </c>
      <c r="G15" s="9">
        <v>5</v>
      </c>
      <c r="H15" s="9">
        <v>0</v>
      </c>
      <c r="I15" s="11">
        <v>25.545000000000002</v>
      </c>
      <c r="J15" s="12">
        <v>2.6017000000000001</v>
      </c>
      <c r="K15" s="11">
        <f>J15*45/E15</f>
        <v>2.9269125000000003</v>
      </c>
      <c r="L15" s="13">
        <f>(E15*K15+E16*K16+E17*K17+E18*K18)/160</f>
        <v>2.8049625000000002</v>
      </c>
      <c r="M15" s="11">
        <f>20*J15</f>
        <v>52.034000000000006</v>
      </c>
      <c r="N15" s="14">
        <f>SUM(M15:M18)</f>
        <v>199.464</v>
      </c>
      <c r="O15" s="15" t="s">
        <v>28</v>
      </c>
      <c r="P15" t="s">
        <v>29</v>
      </c>
    </row>
    <row r="16" spans="1:16" ht="15" thickBot="1" x14ac:dyDescent="0.35">
      <c r="A16" s="16"/>
      <c r="B16" s="9" t="s">
        <v>17</v>
      </c>
      <c r="C16" s="9">
        <f t="shared" ref="C16:C18" si="3">E16-D16</f>
        <v>17</v>
      </c>
      <c r="D16" s="9">
        <v>18</v>
      </c>
      <c r="E16" s="9">
        <v>35</v>
      </c>
      <c r="F16" s="10">
        <v>5</v>
      </c>
      <c r="G16" s="9">
        <v>5</v>
      </c>
      <c r="H16" s="9">
        <v>0</v>
      </c>
      <c r="I16" s="11">
        <v>28.462</v>
      </c>
      <c r="J16" s="12">
        <v>2.3809999999999998</v>
      </c>
      <c r="K16" s="11">
        <f t="shared" ref="K16:K18" si="4">J16*45/E16</f>
        <v>3.0612857142857144</v>
      </c>
      <c r="L16" s="17"/>
      <c r="M16" s="11">
        <f t="shared" ref="M16:M18" si="5">20*J16</f>
        <v>47.62</v>
      </c>
      <c r="N16" s="18"/>
      <c r="O16" s="15" t="s">
        <v>32</v>
      </c>
      <c r="P16" t="s">
        <v>33</v>
      </c>
    </row>
    <row r="17" spans="1:16" ht="15" thickBot="1" x14ac:dyDescent="0.35">
      <c r="A17" s="16"/>
      <c r="B17" s="9" t="s">
        <v>18</v>
      </c>
      <c r="C17" s="9">
        <f t="shared" si="3"/>
        <v>21</v>
      </c>
      <c r="D17" s="9">
        <v>19</v>
      </c>
      <c r="E17" s="9">
        <v>40</v>
      </c>
      <c r="F17" s="10">
        <v>5</v>
      </c>
      <c r="G17" s="9">
        <v>5</v>
      </c>
      <c r="H17" s="9">
        <v>0</v>
      </c>
      <c r="I17" s="11">
        <v>27.047999999999998</v>
      </c>
      <c r="J17" s="12">
        <v>2.6457999999999999</v>
      </c>
      <c r="K17" s="11">
        <f t="shared" si="4"/>
        <v>2.9765249999999996</v>
      </c>
      <c r="L17" s="17"/>
      <c r="M17" s="11">
        <f t="shared" si="5"/>
        <v>52.915999999999997</v>
      </c>
      <c r="N17" s="18"/>
      <c r="O17" s="15" t="s">
        <v>31</v>
      </c>
      <c r="P17" t="s">
        <v>34</v>
      </c>
    </row>
    <row r="18" spans="1:16" ht="15" thickBot="1" x14ac:dyDescent="0.35">
      <c r="A18" s="19"/>
      <c r="B18" s="9" t="s">
        <v>19</v>
      </c>
      <c r="C18" s="9">
        <f t="shared" si="3"/>
        <v>20</v>
      </c>
      <c r="D18" s="9">
        <v>15</v>
      </c>
      <c r="E18" s="9">
        <v>35</v>
      </c>
      <c r="F18" s="10">
        <v>5</v>
      </c>
      <c r="G18" s="9">
        <v>5</v>
      </c>
      <c r="H18" s="9">
        <v>0</v>
      </c>
      <c r="I18" s="11">
        <v>27.318000000000001</v>
      </c>
      <c r="J18" s="12">
        <v>2.3447</v>
      </c>
      <c r="K18" s="11">
        <f t="shared" si="4"/>
        <v>3.0146142857142855</v>
      </c>
      <c r="L18" s="20"/>
      <c r="M18" s="11">
        <f t="shared" si="5"/>
        <v>46.893999999999998</v>
      </c>
      <c r="N18" s="21"/>
      <c r="O18" s="22" t="s">
        <v>27</v>
      </c>
      <c r="P18" t="s">
        <v>30</v>
      </c>
    </row>
  </sheetData>
  <mergeCells count="34">
    <mergeCell ref="M13:M14"/>
    <mergeCell ref="N13:N14"/>
    <mergeCell ref="O13:O14"/>
    <mergeCell ref="A15:A18"/>
    <mergeCell ref="L15:L18"/>
    <mergeCell ref="N15:N18"/>
    <mergeCell ref="F13:F14"/>
    <mergeCell ref="G13:G14"/>
    <mergeCell ref="I13:I14"/>
    <mergeCell ref="J13:J14"/>
    <mergeCell ref="K13:K14"/>
    <mergeCell ref="L13:L14"/>
    <mergeCell ref="N3:N4"/>
    <mergeCell ref="O3:O4"/>
    <mergeCell ref="A5:A8"/>
    <mergeCell ref="L5:L8"/>
    <mergeCell ref="N5:N8"/>
    <mergeCell ref="A13:A14"/>
    <mergeCell ref="B13:B14"/>
    <mergeCell ref="C13:C14"/>
    <mergeCell ref="D13:D14"/>
    <mergeCell ref="E13:E14"/>
    <mergeCell ref="G3:G4"/>
    <mergeCell ref="I3:I4"/>
    <mergeCell ref="J3:J4"/>
    <mergeCell ref="K3:K4"/>
    <mergeCell ref="L3:L4"/>
    <mergeCell ref="M3:M4"/>
    <mergeCell ref="A3:A4"/>
    <mergeCell ref="B3:B4"/>
    <mergeCell ref="C3:C4"/>
    <mergeCell ref="D3:D4"/>
    <mergeCell ref="E3:E4"/>
    <mergeCell ref="F3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Amirreza Nickkar</dc:creator>
  <cp:lastModifiedBy/>
  <dcterms:created xsi:type="dcterms:W3CDTF">2015-06-05T18:17:20Z</dcterms:created>
  <dcterms:modified xsi:type="dcterms:W3CDTF">2018-06-12T10:38:52Z</dcterms:modified>
</cp:coreProperties>
</file>