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iliu\OneDrive - Morgan State University\Documents\Manuscript for Science\Scientific Reports\Ref\"/>
    </mc:Choice>
  </mc:AlternateContent>
  <xr:revisionPtr revIDLastSave="0" documentId="13_ncr:1_{FF998FD5-159A-42C8-9AD0-49D10703387E}" xr6:coauthVersionLast="47" xr6:coauthVersionMax="47" xr10:uidLastSave="{00000000-0000-0000-0000-000000000000}"/>
  <bookViews>
    <workbookView xWindow="-108" yWindow="-108" windowWidth="23256" windowHeight="12456" activeTab="3" xr2:uid="{65B75B78-DFC2-4B7E-87FE-E1ABFACBDA0F}"/>
  </bookViews>
  <sheets>
    <sheet name="Table Description" sheetId="1" r:id="rId1"/>
    <sheet name="Table S1" sheetId="2" r:id="rId2"/>
    <sheet name="Table S2" sheetId="3" r:id="rId3"/>
    <sheet name="Table S3" sheetId="12" r:id="rId4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2" i="12" l="1"/>
  <c r="H112" i="12"/>
  <c r="I112" i="12"/>
  <c r="J112" i="12"/>
  <c r="K112" i="12"/>
  <c r="L112" i="12"/>
  <c r="M112" i="12"/>
  <c r="N112" i="12"/>
  <c r="O112" i="12"/>
  <c r="G113" i="12"/>
  <c r="H113" i="12"/>
  <c r="I113" i="12"/>
  <c r="J113" i="12"/>
  <c r="K113" i="12"/>
  <c r="L113" i="12"/>
  <c r="M113" i="12"/>
  <c r="N113" i="12"/>
  <c r="O113" i="12"/>
  <c r="G114" i="12"/>
  <c r="H114" i="12"/>
  <c r="I114" i="12"/>
  <c r="J114" i="12"/>
  <c r="K114" i="12"/>
  <c r="L114" i="12"/>
  <c r="M114" i="12"/>
  <c r="N114" i="12"/>
  <c r="O114" i="12"/>
  <c r="F114" i="12"/>
  <c r="F113" i="12"/>
  <c r="F112" i="12"/>
  <c r="N85" i="12"/>
  <c r="O85" i="12" s="1"/>
  <c r="J85" i="12"/>
  <c r="L85" i="12" s="1"/>
  <c r="N84" i="12"/>
  <c r="O84" i="12" s="1"/>
  <c r="J84" i="12"/>
  <c r="K84" i="12" s="1"/>
  <c r="N83" i="12"/>
  <c r="O83" i="12" s="1"/>
  <c r="J83" i="12"/>
  <c r="L83" i="12" s="1"/>
  <c r="N82" i="12"/>
  <c r="O82" i="12" s="1"/>
  <c r="J82" i="12"/>
  <c r="L82" i="12" s="1"/>
  <c r="N81" i="12"/>
  <c r="O81" i="12" s="1"/>
  <c r="J81" i="12"/>
  <c r="K81" i="12" s="1"/>
  <c r="N80" i="12"/>
  <c r="O80" i="12" s="1"/>
  <c r="J80" i="12"/>
  <c r="L80" i="12" s="1"/>
  <c r="N79" i="12"/>
  <c r="O79" i="12" s="1"/>
  <c r="J79" i="12"/>
  <c r="K79" i="12" s="1"/>
  <c r="N78" i="12"/>
  <c r="O78" i="12" s="1"/>
  <c r="J78" i="12"/>
  <c r="L78" i="12" s="1"/>
  <c r="I122" i="2"/>
  <c r="I121" i="2"/>
  <c r="I120" i="2"/>
  <c r="G103" i="12"/>
  <c r="H103" i="12"/>
  <c r="I103" i="12"/>
  <c r="M103" i="12"/>
  <c r="G104" i="12"/>
  <c r="H104" i="12"/>
  <c r="I104" i="12"/>
  <c r="M104" i="12"/>
  <c r="G105" i="12"/>
  <c r="H105" i="12"/>
  <c r="I105" i="12"/>
  <c r="M105" i="12"/>
  <c r="F105" i="12"/>
  <c r="F104" i="12"/>
  <c r="F103" i="12"/>
  <c r="G106" i="12"/>
  <c r="H106" i="12"/>
  <c r="I106" i="12"/>
  <c r="M106" i="12"/>
  <c r="G107" i="12"/>
  <c r="H107" i="12"/>
  <c r="I107" i="12"/>
  <c r="M107" i="12"/>
  <c r="G108" i="12"/>
  <c r="H108" i="12"/>
  <c r="I108" i="12"/>
  <c r="M108" i="12"/>
  <c r="F108" i="12"/>
  <c r="F107" i="12"/>
  <c r="F106" i="12"/>
  <c r="M117" i="12"/>
  <c r="I117" i="12"/>
  <c r="H117" i="12"/>
  <c r="G117" i="12"/>
  <c r="F117" i="12"/>
  <c r="M116" i="12"/>
  <c r="I116" i="12"/>
  <c r="H116" i="12"/>
  <c r="G116" i="12"/>
  <c r="F116" i="12"/>
  <c r="M115" i="12"/>
  <c r="I115" i="12"/>
  <c r="H115" i="12"/>
  <c r="G115" i="12"/>
  <c r="F115" i="12"/>
  <c r="M111" i="12"/>
  <c r="I111" i="12"/>
  <c r="H111" i="12"/>
  <c r="G111" i="12"/>
  <c r="F111" i="12"/>
  <c r="M110" i="12"/>
  <c r="I110" i="12"/>
  <c r="H110" i="12"/>
  <c r="G110" i="12"/>
  <c r="F110" i="12"/>
  <c r="M109" i="12"/>
  <c r="I109" i="12"/>
  <c r="H109" i="12"/>
  <c r="G109" i="12"/>
  <c r="F109" i="12"/>
  <c r="N102" i="12"/>
  <c r="O102" i="12" s="1"/>
  <c r="J102" i="12"/>
  <c r="L102" i="12" s="1"/>
  <c r="N101" i="12"/>
  <c r="O101" i="12" s="1"/>
  <c r="J101" i="12"/>
  <c r="L101" i="12" s="1"/>
  <c r="N100" i="12"/>
  <c r="O100" i="12" s="1"/>
  <c r="J100" i="12"/>
  <c r="K100" i="12" s="1"/>
  <c r="N99" i="12"/>
  <c r="O99" i="12" s="1"/>
  <c r="J99" i="12"/>
  <c r="L99" i="12" s="1"/>
  <c r="N98" i="12"/>
  <c r="O98" i="12" s="1"/>
  <c r="J98" i="12"/>
  <c r="L98" i="12" s="1"/>
  <c r="N97" i="12"/>
  <c r="O97" i="12" s="1"/>
  <c r="J97" i="12"/>
  <c r="L97" i="12" s="1"/>
  <c r="N96" i="12"/>
  <c r="O96" i="12" s="1"/>
  <c r="J96" i="12"/>
  <c r="L96" i="12" s="1"/>
  <c r="N95" i="12"/>
  <c r="O95" i="12" s="1"/>
  <c r="J95" i="12"/>
  <c r="L95" i="12" s="1"/>
  <c r="N94" i="12"/>
  <c r="O94" i="12" s="1"/>
  <c r="J94" i="12"/>
  <c r="L94" i="12" s="1"/>
  <c r="N93" i="12"/>
  <c r="O93" i="12" s="1"/>
  <c r="J93" i="12"/>
  <c r="L93" i="12" s="1"/>
  <c r="N92" i="12"/>
  <c r="O92" i="12" s="1"/>
  <c r="J92" i="12"/>
  <c r="L92" i="12" s="1"/>
  <c r="N91" i="12"/>
  <c r="O91" i="12" s="1"/>
  <c r="J91" i="12"/>
  <c r="L91" i="12" s="1"/>
  <c r="N90" i="12"/>
  <c r="O90" i="12" s="1"/>
  <c r="J90" i="12"/>
  <c r="L90" i="12" s="1"/>
  <c r="N89" i="12"/>
  <c r="O89" i="12" s="1"/>
  <c r="J89" i="12"/>
  <c r="L89" i="12" s="1"/>
  <c r="N88" i="12"/>
  <c r="O88" i="12" s="1"/>
  <c r="J88" i="12"/>
  <c r="L88" i="12" s="1"/>
  <c r="N87" i="12"/>
  <c r="O87" i="12" s="1"/>
  <c r="J87" i="12"/>
  <c r="L87" i="12" s="1"/>
  <c r="N86" i="12"/>
  <c r="J86" i="12"/>
  <c r="N77" i="12"/>
  <c r="O77" i="12" s="1"/>
  <c r="J77" i="12"/>
  <c r="L77" i="12" s="1"/>
  <c r="N76" i="12"/>
  <c r="O76" i="12" s="1"/>
  <c r="J76" i="12"/>
  <c r="K76" i="12" s="1"/>
  <c r="N75" i="12"/>
  <c r="O75" i="12" s="1"/>
  <c r="J75" i="12"/>
  <c r="L75" i="12" s="1"/>
  <c r="N74" i="12"/>
  <c r="O74" i="12" s="1"/>
  <c r="J74" i="12"/>
  <c r="L74" i="12" s="1"/>
  <c r="N73" i="12"/>
  <c r="O73" i="12" s="1"/>
  <c r="J73" i="12"/>
  <c r="K73" i="12" s="1"/>
  <c r="N72" i="12"/>
  <c r="O72" i="12" s="1"/>
  <c r="J72" i="12"/>
  <c r="L72" i="12" s="1"/>
  <c r="N71" i="12"/>
  <c r="O71" i="12" s="1"/>
  <c r="J71" i="12"/>
  <c r="L71" i="12" s="1"/>
  <c r="N70" i="12"/>
  <c r="O70" i="12" s="1"/>
  <c r="J70" i="12"/>
  <c r="L70" i="12" s="1"/>
  <c r="N69" i="12"/>
  <c r="O69" i="12" s="1"/>
  <c r="J69" i="12"/>
  <c r="L69" i="12" s="1"/>
  <c r="N68" i="12"/>
  <c r="O68" i="12" s="1"/>
  <c r="J68" i="12"/>
  <c r="L68" i="12" s="1"/>
  <c r="N67" i="12"/>
  <c r="O67" i="12" s="1"/>
  <c r="J67" i="12"/>
  <c r="L67" i="12" s="1"/>
  <c r="N66" i="12"/>
  <c r="O66" i="12" s="1"/>
  <c r="J66" i="12"/>
  <c r="L66" i="12" s="1"/>
  <c r="N65" i="12"/>
  <c r="O65" i="12" s="1"/>
  <c r="J65" i="12"/>
  <c r="L65" i="12" s="1"/>
  <c r="N64" i="12"/>
  <c r="O64" i="12" s="1"/>
  <c r="J64" i="12"/>
  <c r="K64" i="12" s="1"/>
  <c r="N63" i="12"/>
  <c r="O63" i="12" s="1"/>
  <c r="J63" i="12"/>
  <c r="L63" i="12" s="1"/>
  <c r="N62" i="12"/>
  <c r="O62" i="12" s="1"/>
  <c r="J62" i="12"/>
  <c r="L62" i="12" s="1"/>
  <c r="N61" i="12"/>
  <c r="O61" i="12" s="1"/>
  <c r="J61" i="12"/>
  <c r="L61" i="12" s="1"/>
  <c r="N60" i="12"/>
  <c r="O60" i="12" s="1"/>
  <c r="J60" i="12"/>
  <c r="L60" i="12" s="1"/>
  <c r="N59" i="12"/>
  <c r="O59" i="12" s="1"/>
  <c r="J59" i="12"/>
  <c r="L59" i="12" s="1"/>
  <c r="N58" i="12"/>
  <c r="O58" i="12" s="1"/>
  <c r="J58" i="12"/>
  <c r="K58" i="12" s="1"/>
  <c r="N57" i="12"/>
  <c r="O57" i="12" s="1"/>
  <c r="J57" i="12"/>
  <c r="K57" i="12" s="1"/>
  <c r="N56" i="12"/>
  <c r="O56" i="12" s="1"/>
  <c r="J56" i="12"/>
  <c r="L56" i="12" s="1"/>
  <c r="N55" i="12"/>
  <c r="O55" i="12" s="1"/>
  <c r="J55" i="12"/>
  <c r="L55" i="12" s="1"/>
  <c r="N54" i="12"/>
  <c r="O54" i="12" s="1"/>
  <c r="J54" i="12"/>
  <c r="L54" i="12" s="1"/>
  <c r="N53" i="12"/>
  <c r="O53" i="12" s="1"/>
  <c r="J53" i="12"/>
  <c r="L53" i="12" s="1"/>
  <c r="N52" i="12"/>
  <c r="O52" i="12" s="1"/>
  <c r="J52" i="12"/>
  <c r="K52" i="12" s="1"/>
  <c r="N51" i="12"/>
  <c r="O51" i="12" s="1"/>
  <c r="J51" i="12"/>
  <c r="L51" i="12" s="1"/>
  <c r="N50" i="12"/>
  <c r="O50" i="12" s="1"/>
  <c r="J50" i="12"/>
  <c r="L50" i="12" s="1"/>
  <c r="N49" i="12"/>
  <c r="O49" i="12" s="1"/>
  <c r="J49" i="12"/>
  <c r="K49" i="12" s="1"/>
  <c r="N48" i="12"/>
  <c r="O48" i="12" s="1"/>
  <c r="J48" i="12"/>
  <c r="L48" i="12" s="1"/>
  <c r="N47" i="12"/>
  <c r="O47" i="12" s="1"/>
  <c r="J47" i="12"/>
  <c r="L47" i="12" s="1"/>
  <c r="N46" i="12"/>
  <c r="O46" i="12" s="1"/>
  <c r="J46" i="12"/>
  <c r="L46" i="12" s="1"/>
  <c r="N45" i="12"/>
  <c r="O45" i="12" s="1"/>
  <c r="J45" i="12"/>
  <c r="K45" i="12" s="1"/>
  <c r="N44" i="12"/>
  <c r="O44" i="12" s="1"/>
  <c r="J44" i="12"/>
  <c r="L44" i="12" s="1"/>
  <c r="N43" i="12"/>
  <c r="O43" i="12" s="1"/>
  <c r="J43" i="12"/>
  <c r="N42" i="12"/>
  <c r="O42" i="12" s="1"/>
  <c r="J42" i="12"/>
  <c r="L42" i="12" s="1"/>
  <c r="N41" i="12"/>
  <c r="O41" i="12" s="1"/>
  <c r="J41" i="12"/>
  <c r="L41" i="12" s="1"/>
  <c r="N40" i="12"/>
  <c r="O40" i="12" s="1"/>
  <c r="J40" i="12"/>
  <c r="K40" i="12" s="1"/>
  <c r="N39" i="12"/>
  <c r="O39" i="12" s="1"/>
  <c r="J39" i="12"/>
  <c r="L39" i="12" s="1"/>
  <c r="N38" i="12"/>
  <c r="O38" i="12" s="1"/>
  <c r="J38" i="12"/>
  <c r="L38" i="12" s="1"/>
  <c r="N37" i="12"/>
  <c r="O37" i="12" s="1"/>
  <c r="J37" i="12"/>
  <c r="L37" i="12" s="1"/>
  <c r="N36" i="12"/>
  <c r="O36" i="12" s="1"/>
  <c r="J36" i="12"/>
  <c r="L36" i="12" s="1"/>
  <c r="N35" i="12"/>
  <c r="O35" i="12" s="1"/>
  <c r="J35" i="12"/>
  <c r="L35" i="12" s="1"/>
  <c r="N34" i="12"/>
  <c r="O34" i="12" s="1"/>
  <c r="J34" i="12"/>
  <c r="L34" i="12" s="1"/>
  <c r="N33" i="12"/>
  <c r="O33" i="12" s="1"/>
  <c r="J33" i="12"/>
  <c r="L33" i="12" s="1"/>
  <c r="N32" i="12"/>
  <c r="O32" i="12" s="1"/>
  <c r="J32" i="12"/>
  <c r="L32" i="12" s="1"/>
  <c r="N31" i="12"/>
  <c r="O31" i="12" s="1"/>
  <c r="J31" i="12"/>
  <c r="L31" i="12" s="1"/>
  <c r="N30" i="12"/>
  <c r="O30" i="12" s="1"/>
  <c r="J30" i="12"/>
  <c r="L30" i="12" s="1"/>
  <c r="N29" i="12"/>
  <c r="O29" i="12" s="1"/>
  <c r="J29" i="12"/>
  <c r="L29" i="12" s="1"/>
  <c r="N28" i="12"/>
  <c r="O28" i="12" s="1"/>
  <c r="J28" i="12"/>
  <c r="K28" i="12" s="1"/>
  <c r="N27" i="12"/>
  <c r="J27" i="12"/>
  <c r="N26" i="12"/>
  <c r="O26" i="12" s="1"/>
  <c r="J26" i="12"/>
  <c r="L26" i="12" s="1"/>
  <c r="N25" i="12"/>
  <c r="O25" i="12" s="1"/>
  <c r="J25" i="12"/>
  <c r="L25" i="12" s="1"/>
  <c r="N24" i="12"/>
  <c r="O24" i="12" s="1"/>
  <c r="J24" i="12"/>
  <c r="L24" i="12" s="1"/>
  <c r="N23" i="12"/>
  <c r="O23" i="12" s="1"/>
  <c r="J23" i="12"/>
  <c r="L23" i="12" s="1"/>
  <c r="N15" i="12"/>
  <c r="O15" i="12" s="1"/>
  <c r="J15" i="12"/>
  <c r="K15" i="12" s="1"/>
  <c r="N22" i="12"/>
  <c r="O22" i="12" s="1"/>
  <c r="J22" i="12"/>
  <c r="K22" i="12" s="1"/>
  <c r="N14" i="12"/>
  <c r="O14" i="12" s="1"/>
  <c r="J14" i="12"/>
  <c r="L14" i="12" s="1"/>
  <c r="N21" i="12"/>
  <c r="O21" i="12" s="1"/>
  <c r="J21" i="12"/>
  <c r="L21" i="12" s="1"/>
  <c r="N20" i="12"/>
  <c r="O20" i="12" s="1"/>
  <c r="J20" i="12"/>
  <c r="K20" i="12" s="1"/>
  <c r="N19" i="12"/>
  <c r="O19" i="12" s="1"/>
  <c r="J19" i="12"/>
  <c r="L19" i="12" s="1"/>
  <c r="N18" i="12"/>
  <c r="O18" i="12" s="1"/>
  <c r="J18" i="12"/>
  <c r="K18" i="12" s="1"/>
  <c r="N17" i="12"/>
  <c r="O17" i="12" s="1"/>
  <c r="J17" i="12"/>
  <c r="L17" i="12" s="1"/>
  <c r="N13" i="12"/>
  <c r="O13" i="12" s="1"/>
  <c r="J13" i="12"/>
  <c r="K13" i="12" s="1"/>
  <c r="N16" i="12"/>
  <c r="O16" i="12" s="1"/>
  <c r="J16" i="12"/>
  <c r="L16" i="12" s="1"/>
  <c r="N12" i="12"/>
  <c r="O12" i="12" s="1"/>
  <c r="J12" i="12"/>
  <c r="L12" i="12" s="1"/>
  <c r="N11" i="12"/>
  <c r="O11" i="12" s="1"/>
  <c r="J11" i="12"/>
  <c r="L11" i="12" s="1"/>
  <c r="N10" i="12"/>
  <c r="O10" i="12" s="1"/>
  <c r="J10" i="12"/>
  <c r="K10" i="12" s="1"/>
  <c r="N9" i="12"/>
  <c r="O9" i="12" s="1"/>
  <c r="J9" i="12"/>
  <c r="L9" i="12" s="1"/>
  <c r="N8" i="12"/>
  <c r="O8" i="12" s="1"/>
  <c r="J8" i="12"/>
  <c r="L8" i="12" s="1"/>
  <c r="N7" i="12"/>
  <c r="O7" i="12" s="1"/>
  <c r="J7" i="12"/>
  <c r="L7" i="12" s="1"/>
  <c r="N6" i="12"/>
  <c r="O6" i="12" s="1"/>
  <c r="J6" i="12"/>
  <c r="K6" i="12" s="1"/>
  <c r="N5" i="12"/>
  <c r="O5" i="12" s="1"/>
  <c r="J5" i="12"/>
  <c r="L5" i="12" s="1"/>
  <c r="N4" i="12"/>
  <c r="O4" i="12" s="1"/>
  <c r="J4" i="12"/>
  <c r="K4" i="12" s="1"/>
  <c r="N3" i="12"/>
  <c r="O3" i="12" s="1"/>
  <c r="J3" i="12"/>
  <c r="K3" i="12" s="1"/>
  <c r="N2" i="12"/>
  <c r="J2" i="12"/>
  <c r="K2" i="12" s="1"/>
  <c r="L84" i="12" l="1"/>
  <c r="K85" i="12"/>
  <c r="K83" i="12"/>
  <c r="K82" i="12"/>
  <c r="L81" i="12"/>
  <c r="K80" i="12"/>
  <c r="L79" i="12"/>
  <c r="K78" i="12"/>
  <c r="O106" i="12"/>
  <c r="N104" i="12"/>
  <c r="N106" i="12"/>
  <c r="N105" i="12"/>
  <c r="J104" i="12"/>
  <c r="O107" i="12"/>
  <c r="N107" i="12"/>
  <c r="J106" i="12"/>
  <c r="J105" i="12"/>
  <c r="O108" i="12"/>
  <c r="N108" i="12"/>
  <c r="N103" i="12"/>
  <c r="J107" i="12"/>
  <c r="J108" i="12"/>
  <c r="J103" i="12"/>
  <c r="K16" i="12"/>
  <c r="L20" i="12"/>
  <c r="K98" i="12"/>
  <c r="K72" i="12"/>
  <c r="L100" i="12"/>
  <c r="K94" i="12"/>
  <c r="L22" i="12"/>
  <c r="K66" i="12"/>
  <c r="K69" i="12"/>
  <c r="L76" i="12"/>
  <c r="K61" i="12"/>
  <c r="L6" i="12"/>
  <c r="K46" i="12"/>
  <c r="L58" i="12"/>
  <c r="L10" i="12"/>
  <c r="K54" i="12"/>
  <c r="K24" i="12"/>
  <c r="L28" i="12"/>
  <c r="K25" i="12"/>
  <c r="K33" i="12"/>
  <c r="K36" i="12"/>
  <c r="K101" i="12"/>
  <c r="J115" i="12"/>
  <c r="K30" i="12"/>
  <c r="K70" i="12"/>
  <c r="L15" i="12"/>
  <c r="K37" i="12"/>
  <c r="K48" i="12"/>
  <c r="L86" i="12"/>
  <c r="K93" i="12"/>
  <c r="K99" i="12"/>
  <c r="L45" i="12"/>
  <c r="N117" i="12"/>
  <c r="J109" i="12"/>
  <c r="K34" i="12"/>
  <c r="K42" i="12"/>
  <c r="L73" i="12"/>
  <c r="L52" i="12"/>
  <c r="O86" i="12"/>
  <c r="O117" i="12" s="1"/>
  <c r="L40" i="12"/>
  <c r="L4" i="12"/>
  <c r="K9" i="12"/>
  <c r="K86" i="12"/>
  <c r="K96" i="12"/>
  <c r="L18" i="12"/>
  <c r="N111" i="12"/>
  <c r="K60" i="12"/>
  <c r="O27" i="12"/>
  <c r="O109" i="12" s="1"/>
  <c r="L49" i="12"/>
  <c r="L57" i="12"/>
  <c r="K97" i="12"/>
  <c r="K91" i="12"/>
  <c r="K102" i="12"/>
  <c r="K12" i="12"/>
  <c r="L64" i="12"/>
  <c r="N110" i="12"/>
  <c r="N116" i="12"/>
  <c r="K26" i="12"/>
  <c r="K38" i="12"/>
  <c r="K50" i="12"/>
  <c r="K62" i="12"/>
  <c r="K74" i="12"/>
  <c r="K88" i="12"/>
  <c r="L2" i="12"/>
  <c r="K7" i="12"/>
  <c r="L13" i="12"/>
  <c r="K21" i="12"/>
  <c r="K31" i="12"/>
  <c r="K43" i="12"/>
  <c r="K55" i="12"/>
  <c r="K67" i="12"/>
  <c r="N109" i="12"/>
  <c r="N115" i="12"/>
  <c r="L43" i="12"/>
  <c r="O2" i="12"/>
  <c r="K5" i="12"/>
  <c r="K19" i="12"/>
  <c r="K29" i="12"/>
  <c r="K41" i="12"/>
  <c r="K53" i="12"/>
  <c r="K65" i="12"/>
  <c r="K77" i="12"/>
  <c r="K90" i="12"/>
  <c r="K17" i="12"/>
  <c r="K27" i="12"/>
  <c r="K39" i="12"/>
  <c r="K51" i="12"/>
  <c r="K63" i="12"/>
  <c r="K75" i="12"/>
  <c r="K89" i="12"/>
  <c r="L3" i="12"/>
  <c r="K8" i="12"/>
  <c r="K14" i="12"/>
  <c r="L27" i="12"/>
  <c r="K32" i="12"/>
  <c r="K44" i="12"/>
  <c r="K56" i="12"/>
  <c r="K68" i="12"/>
  <c r="K87" i="12"/>
  <c r="K92" i="12"/>
  <c r="J111" i="12"/>
  <c r="J117" i="12"/>
  <c r="J110" i="12"/>
  <c r="J116" i="12"/>
  <c r="K11" i="12"/>
  <c r="K23" i="12"/>
  <c r="K35" i="12"/>
  <c r="K47" i="12"/>
  <c r="K59" i="12"/>
  <c r="K71" i="12"/>
  <c r="K95" i="12"/>
  <c r="L107" i="12" l="1"/>
  <c r="K103" i="12"/>
  <c r="K120" i="12" s="1"/>
  <c r="L106" i="12"/>
  <c r="L108" i="12"/>
  <c r="K108" i="12"/>
  <c r="K125" i="12" s="1"/>
  <c r="K107" i="12"/>
  <c r="K124" i="12" s="1"/>
  <c r="K106" i="12"/>
  <c r="K123" i="12" s="1"/>
  <c r="O105" i="12"/>
  <c r="O104" i="12"/>
  <c r="O103" i="12"/>
  <c r="K105" i="12"/>
  <c r="K122" i="12" s="1"/>
  <c r="L104" i="12"/>
  <c r="L103" i="12"/>
  <c r="L105" i="12"/>
  <c r="K104" i="12"/>
  <c r="K121" i="12" s="1"/>
  <c r="O116" i="12"/>
  <c r="L117" i="12"/>
  <c r="L115" i="12"/>
  <c r="K116" i="12"/>
  <c r="K133" i="12" s="1"/>
  <c r="L116" i="12"/>
  <c r="O111" i="12"/>
  <c r="O110" i="12"/>
  <c r="K117" i="12"/>
  <c r="K134" i="12" s="1"/>
  <c r="O115" i="12"/>
  <c r="K129" i="12"/>
  <c r="K130" i="12"/>
  <c r="K131" i="12"/>
  <c r="K115" i="12"/>
  <c r="K132" i="12" s="1"/>
  <c r="K109" i="12"/>
  <c r="K126" i="12" s="1"/>
  <c r="K110" i="12"/>
  <c r="K127" i="12" s="1"/>
  <c r="K111" i="12"/>
  <c r="K128" i="12" s="1"/>
  <c r="L110" i="12"/>
  <c r="L111" i="12"/>
  <c r="L109" i="12"/>
  <c r="M114" i="2" l="1"/>
  <c r="I114" i="2"/>
  <c r="H114" i="2"/>
  <c r="G114" i="2"/>
  <c r="M113" i="2"/>
  <c r="I113" i="2"/>
  <c r="H113" i="2"/>
  <c r="G113" i="2"/>
  <c r="M112" i="2"/>
  <c r="I112" i="2"/>
  <c r="H112" i="2"/>
  <c r="G112" i="2"/>
  <c r="M111" i="2"/>
  <c r="I111" i="2"/>
  <c r="H111" i="2"/>
  <c r="G111" i="2"/>
  <c r="M110" i="2"/>
  <c r="I110" i="2"/>
  <c r="H110" i="2"/>
  <c r="G110" i="2"/>
  <c r="M109" i="2"/>
  <c r="I109" i="2"/>
  <c r="H109" i="2"/>
  <c r="G109" i="2"/>
  <c r="M108" i="2"/>
  <c r="I108" i="2"/>
  <c r="H108" i="2"/>
  <c r="G108" i="2"/>
  <c r="M107" i="2"/>
  <c r="I107" i="2"/>
  <c r="H107" i="2"/>
  <c r="G107" i="2"/>
  <c r="M106" i="2"/>
  <c r="I106" i="2"/>
  <c r="H106" i="2"/>
  <c r="G106" i="2"/>
  <c r="M105" i="2"/>
  <c r="I105" i="2"/>
  <c r="H105" i="2"/>
  <c r="G105" i="2"/>
  <c r="M104" i="2"/>
  <c r="I104" i="2"/>
  <c r="H104" i="2"/>
  <c r="G104" i="2"/>
  <c r="M103" i="2"/>
  <c r="I103" i="2"/>
  <c r="H103" i="2"/>
  <c r="G103" i="2"/>
  <c r="F111" i="2"/>
  <c r="F110" i="2"/>
  <c r="F109" i="2"/>
  <c r="F114" i="2"/>
  <c r="F113" i="2"/>
  <c r="F112" i="2"/>
  <c r="N102" i="2" l="1"/>
  <c r="O102" i="2" s="1"/>
  <c r="J102" i="2"/>
  <c r="L102" i="2" s="1"/>
  <c r="N101" i="2"/>
  <c r="O101" i="2" s="1"/>
  <c r="J101" i="2"/>
  <c r="L101" i="2" s="1"/>
  <c r="N100" i="2"/>
  <c r="O100" i="2" s="1"/>
  <c r="J100" i="2"/>
  <c r="K100" i="2" s="1"/>
  <c r="N99" i="2"/>
  <c r="O99" i="2" s="1"/>
  <c r="J99" i="2"/>
  <c r="L99" i="2" s="1"/>
  <c r="N98" i="2"/>
  <c r="O98" i="2" s="1"/>
  <c r="L98" i="2"/>
  <c r="J98" i="2"/>
  <c r="K98" i="2" s="1"/>
  <c r="N97" i="2"/>
  <c r="O97" i="2" s="1"/>
  <c r="J97" i="2"/>
  <c r="K97" i="2" s="1"/>
  <c r="N96" i="2"/>
  <c r="O96" i="2" s="1"/>
  <c r="J96" i="2"/>
  <c r="N95" i="2"/>
  <c r="O95" i="2" s="1"/>
  <c r="J95" i="2"/>
  <c r="L95" i="2" s="1"/>
  <c r="N94" i="2"/>
  <c r="O94" i="2" s="1"/>
  <c r="J94" i="2"/>
  <c r="L94" i="2" s="1"/>
  <c r="N93" i="2"/>
  <c r="O93" i="2" s="1"/>
  <c r="J93" i="2"/>
  <c r="L93" i="2" s="1"/>
  <c r="N92" i="2"/>
  <c r="O92" i="2" s="1"/>
  <c r="J92" i="2"/>
  <c r="K92" i="2" s="1"/>
  <c r="N91" i="2"/>
  <c r="O91" i="2" s="1"/>
  <c r="J91" i="2"/>
  <c r="L91" i="2" s="1"/>
  <c r="N90" i="2"/>
  <c r="O90" i="2" s="1"/>
  <c r="J90" i="2"/>
  <c r="L90" i="2" s="1"/>
  <c r="N89" i="2"/>
  <c r="O89" i="2" s="1"/>
  <c r="J89" i="2"/>
  <c r="K89" i="2" s="1"/>
  <c r="N88" i="2"/>
  <c r="O88" i="2" s="1"/>
  <c r="J88" i="2"/>
  <c r="K88" i="2" s="1"/>
  <c r="N87" i="2"/>
  <c r="O87" i="2" s="1"/>
  <c r="J87" i="2"/>
  <c r="L87" i="2" s="1"/>
  <c r="N86" i="2"/>
  <c r="O86" i="2" s="1"/>
  <c r="J86" i="2"/>
  <c r="L86" i="2" s="1"/>
  <c r="N85" i="2"/>
  <c r="O85" i="2" s="1"/>
  <c r="J85" i="2"/>
  <c r="K85" i="2" s="1"/>
  <c r="N84" i="2"/>
  <c r="O84" i="2" s="1"/>
  <c r="J84" i="2"/>
  <c r="N83" i="2"/>
  <c r="O83" i="2" s="1"/>
  <c r="J83" i="2"/>
  <c r="L83" i="2" s="1"/>
  <c r="N82" i="2"/>
  <c r="O82" i="2" s="1"/>
  <c r="J82" i="2"/>
  <c r="K82" i="2" s="1"/>
  <c r="N81" i="2"/>
  <c r="O81" i="2" s="1"/>
  <c r="J81" i="2"/>
  <c r="L81" i="2" s="1"/>
  <c r="N80" i="2"/>
  <c r="O80" i="2" s="1"/>
  <c r="J80" i="2"/>
  <c r="K80" i="2" s="1"/>
  <c r="N79" i="2"/>
  <c r="O79" i="2" s="1"/>
  <c r="J79" i="2"/>
  <c r="L79" i="2" s="1"/>
  <c r="N78" i="2"/>
  <c r="O78" i="2" s="1"/>
  <c r="J78" i="2"/>
  <c r="L78" i="2" s="1"/>
  <c r="N77" i="2"/>
  <c r="J77" i="2"/>
  <c r="N76" i="2"/>
  <c r="J76" i="2"/>
  <c r="K76" i="2" s="1"/>
  <c r="N75" i="2"/>
  <c r="O75" i="2" s="1"/>
  <c r="J75" i="2"/>
  <c r="K75" i="2" s="1"/>
  <c r="N74" i="2"/>
  <c r="O74" i="2" s="1"/>
  <c r="J74" i="2"/>
  <c r="L74" i="2" s="1"/>
  <c r="N73" i="2"/>
  <c r="O73" i="2" s="1"/>
  <c r="J73" i="2"/>
  <c r="L73" i="2" s="1"/>
  <c r="N72" i="2"/>
  <c r="O72" i="2" s="1"/>
  <c r="J72" i="2"/>
  <c r="N71" i="2"/>
  <c r="O71" i="2" s="1"/>
  <c r="J71" i="2"/>
  <c r="L71" i="2" s="1"/>
  <c r="N70" i="2"/>
  <c r="O70" i="2" s="1"/>
  <c r="J70" i="2"/>
  <c r="L70" i="2" s="1"/>
  <c r="N69" i="2"/>
  <c r="O69" i="2" s="1"/>
  <c r="J69" i="2"/>
  <c r="L69" i="2" s="1"/>
  <c r="N68" i="2"/>
  <c r="O68" i="2" s="1"/>
  <c r="J68" i="2"/>
  <c r="L68" i="2" s="1"/>
  <c r="N67" i="2"/>
  <c r="O67" i="2" s="1"/>
  <c r="J67" i="2"/>
  <c r="L67" i="2" s="1"/>
  <c r="O66" i="2"/>
  <c r="N66" i="2"/>
  <c r="J66" i="2"/>
  <c r="L66" i="2" s="1"/>
  <c r="N65" i="2"/>
  <c r="O65" i="2" s="1"/>
  <c r="J65" i="2"/>
  <c r="L65" i="2" s="1"/>
  <c r="N64" i="2"/>
  <c r="O64" i="2" s="1"/>
  <c r="J64" i="2"/>
  <c r="K64" i="2" s="1"/>
  <c r="N63" i="2"/>
  <c r="O63" i="2" s="1"/>
  <c r="J63" i="2"/>
  <c r="L63" i="2" s="1"/>
  <c r="N62" i="2"/>
  <c r="O62" i="2" s="1"/>
  <c r="L62" i="2"/>
  <c r="K62" i="2"/>
  <c r="J62" i="2"/>
  <c r="N61" i="2"/>
  <c r="O61" i="2" s="1"/>
  <c r="J61" i="2"/>
  <c r="K61" i="2" s="1"/>
  <c r="N60" i="2"/>
  <c r="O60" i="2" s="1"/>
  <c r="J60" i="2"/>
  <c r="N59" i="2"/>
  <c r="O59" i="2" s="1"/>
  <c r="J59" i="2"/>
  <c r="L59" i="2" s="1"/>
  <c r="N58" i="2"/>
  <c r="O58" i="2" s="1"/>
  <c r="J58" i="2"/>
  <c r="L58" i="2" s="1"/>
  <c r="N57" i="2"/>
  <c r="O57" i="2" s="1"/>
  <c r="L57" i="2"/>
  <c r="J57" i="2"/>
  <c r="K57" i="2" s="1"/>
  <c r="N56" i="2"/>
  <c r="O56" i="2" s="1"/>
  <c r="J56" i="2"/>
  <c r="K56" i="2" s="1"/>
  <c r="N55" i="2"/>
  <c r="O55" i="2" s="1"/>
  <c r="J55" i="2"/>
  <c r="L55" i="2" s="1"/>
  <c r="N54" i="2"/>
  <c r="O54" i="2" s="1"/>
  <c r="J54" i="2"/>
  <c r="L54" i="2" s="1"/>
  <c r="N53" i="2"/>
  <c r="O53" i="2" s="1"/>
  <c r="J53" i="2"/>
  <c r="L53" i="2" s="1"/>
  <c r="N52" i="2"/>
  <c r="J52" i="2"/>
  <c r="N51" i="2"/>
  <c r="O51" i="2" s="1"/>
  <c r="J51" i="2"/>
  <c r="L51" i="2" s="1"/>
  <c r="N50" i="2"/>
  <c r="O50" i="2" s="1"/>
  <c r="J50" i="2"/>
  <c r="L50" i="2" s="1"/>
  <c r="N49" i="2"/>
  <c r="O49" i="2" s="1"/>
  <c r="J49" i="2"/>
  <c r="K49" i="2" s="1"/>
  <c r="N48" i="2"/>
  <c r="O48" i="2" s="1"/>
  <c r="J48" i="2"/>
  <c r="N47" i="2"/>
  <c r="O47" i="2" s="1"/>
  <c r="J47" i="2"/>
  <c r="L47" i="2" s="1"/>
  <c r="N46" i="2"/>
  <c r="O46" i="2" s="1"/>
  <c r="J46" i="2"/>
  <c r="L46" i="2" s="1"/>
  <c r="N45" i="2"/>
  <c r="O45" i="2" s="1"/>
  <c r="J45" i="2"/>
  <c r="L45" i="2" s="1"/>
  <c r="N44" i="2"/>
  <c r="O44" i="2" s="1"/>
  <c r="J44" i="2"/>
  <c r="L44" i="2" s="1"/>
  <c r="N43" i="2"/>
  <c r="O43" i="2" s="1"/>
  <c r="J43" i="2"/>
  <c r="L43" i="2" s="1"/>
  <c r="N42" i="2"/>
  <c r="O42" i="2" s="1"/>
  <c r="J42" i="2"/>
  <c r="L42" i="2" s="1"/>
  <c r="N41" i="2"/>
  <c r="O41" i="2" s="1"/>
  <c r="J41" i="2"/>
  <c r="L41" i="2" s="1"/>
  <c r="N40" i="2"/>
  <c r="O40" i="2" s="1"/>
  <c r="J40" i="2"/>
  <c r="K40" i="2" s="1"/>
  <c r="N39" i="2"/>
  <c r="O39" i="2" s="1"/>
  <c r="J39" i="2"/>
  <c r="L39" i="2" s="1"/>
  <c r="N38" i="2"/>
  <c r="O38" i="2" s="1"/>
  <c r="J38" i="2"/>
  <c r="L38" i="2" s="1"/>
  <c r="N37" i="2"/>
  <c r="O37" i="2" s="1"/>
  <c r="J37" i="2"/>
  <c r="L37" i="2" s="1"/>
  <c r="N36" i="2"/>
  <c r="O36" i="2" s="1"/>
  <c r="J36" i="2"/>
  <c r="L36" i="2" s="1"/>
  <c r="N35" i="2"/>
  <c r="O35" i="2" s="1"/>
  <c r="J35" i="2"/>
  <c r="L35" i="2" s="1"/>
  <c r="N34" i="2"/>
  <c r="O34" i="2" s="1"/>
  <c r="J34" i="2"/>
  <c r="L34" i="2" s="1"/>
  <c r="N33" i="2"/>
  <c r="O33" i="2" s="1"/>
  <c r="J33" i="2"/>
  <c r="L33" i="2" s="1"/>
  <c r="N32" i="2"/>
  <c r="O32" i="2" s="1"/>
  <c r="J32" i="2"/>
  <c r="L32" i="2" s="1"/>
  <c r="N31" i="2"/>
  <c r="O31" i="2" s="1"/>
  <c r="J31" i="2"/>
  <c r="L31" i="2" s="1"/>
  <c r="N30" i="2"/>
  <c r="O30" i="2" s="1"/>
  <c r="J30" i="2"/>
  <c r="L30" i="2" s="1"/>
  <c r="N29" i="2"/>
  <c r="O29" i="2" s="1"/>
  <c r="J29" i="2"/>
  <c r="K29" i="2" s="1"/>
  <c r="N28" i="2"/>
  <c r="O28" i="2" s="1"/>
  <c r="J28" i="2"/>
  <c r="K28" i="2" s="1"/>
  <c r="N27" i="2"/>
  <c r="J27" i="2"/>
  <c r="N26" i="2"/>
  <c r="O26" i="2" s="1"/>
  <c r="J26" i="2"/>
  <c r="L26" i="2" s="1"/>
  <c r="N25" i="2"/>
  <c r="O25" i="2" s="1"/>
  <c r="J25" i="2"/>
  <c r="K25" i="2" s="1"/>
  <c r="N24" i="2"/>
  <c r="O24" i="2" s="1"/>
  <c r="J24" i="2"/>
  <c r="N23" i="2"/>
  <c r="O23" i="2" s="1"/>
  <c r="J23" i="2"/>
  <c r="L23" i="2" s="1"/>
  <c r="N22" i="2"/>
  <c r="O22" i="2" s="1"/>
  <c r="J22" i="2"/>
  <c r="L22" i="2" s="1"/>
  <c r="N21" i="2"/>
  <c r="O21" i="2" s="1"/>
  <c r="L21" i="2"/>
  <c r="K21" i="2"/>
  <c r="J21" i="2"/>
  <c r="N20" i="2"/>
  <c r="O20" i="2" s="1"/>
  <c r="J20" i="2"/>
  <c r="K20" i="2" s="1"/>
  <c r="N19" i="2"/>
  <c r="O19" i="2" s="1"/>
  <c r="J19" i="2"/>
  <c r="K19" i="2" s="1"/>
  <c r="N18" i="2"/>
  <c r="O18" i="2" s="1"/>
  <c r="J18" i="2"/>
  <c r="L18" i="2" s="1"/>
  <c r="N17" i="2"/>
  <c r="O17" i="2" s="1"/>
  <c r="J17" i="2"/>
  <c r="O16" i="2"/>
  <c r="N16" i="2"/>
  <c r="L16" i="2"/>
  <c r="J16" i="2"/>
  <c r="K16" i="2" s="1"/>
  <c r="N15" i="2"/>
  <c r="O15" i="2" s="1"/>
  <c r="J15" i="2"/>
  <c r="L15" i="2" s="1"/>
  <c r="N14" i="2"/>
  <c r="O14" i="2" s="1"/>
  <c r="J14" i="2"/>
  <c r="L14" i="2" s="1"/>
  <c r="N13" i="2"/>
  <c r="O13" i="2" s="1"/>
  <c r="J13" i="2"/>
  <c r="K13" i="2" s="1"/>
  <c r="N12" i="2"/>
  <c r="O12" i="2" s="1"/>
  <c r="J12" i="2"/>
  <c r="L12" i="2" s="1"/>
  <c r="O11" i="2"/>
  <c r="N11" i="2"/>
  <c r="J11" i="2"/>
  <c r="L11" i="2" s="1"/>
  <c r="N10" i="2"/>
  <c r="O10" i="2" s="1"/>
  <c r="J10" i="2"/>
  <c r="L10" i="2" s="1"/>
  <c r="N9" i="2"/>
  <c r="O9" i="2" s="1"/>
  <c r="J9" i="2"/>
  <c r="L9" i="2" s="1"/>
  <c r="N8" i="2"/>
  <c r="O8" i="2" s="1"/>
  <c r="J8" i="2"/>
  <c r="L8" i="2" s="1"/>
  <c r="N7" i="2"/>
  <c r="O7" i="2" s="1"/>
  <c r="L7" i="2"/>
  <c r="J7" i="2"/>
  <c r="K7" i="2" s="1"/>
  <c r="N6" i="2"/>
  <c r="O6" i="2" s="1"/>
  <c r="J6" i="2"/>
  <c r="L6" i="2" s="1"/>
  <c r="N5" i="2"/>
  <c r="O5" i="2" s="1"/>
  <c r="J5" i="2"/>
  <c r="N4" i="2"/>
  <c r="O4" i="2" s="1"/>
  <c r="J4" i="2"/>
  <c r="K4" i="2" s="1"/>
  <c r="N3" i="2"/>
  <c r="O3" i="2" s="1"/>
  <c r="J3" i="2"/>
  <c r="K3" i="2" s="1"/>
  <c r="N2" i="2"/>
  <c r="J2" i="2"/>
  <c r="L2" i="2" s="1"/>
  <c r="AL2" i="3"/>
  <c r="AM2" i="3" s="1"/>
  <c r="AN2" i="3" s="1"/>
  <c r="AO2" i="3" s="1"/>
  <c r="AP2" i="3" s="1"/>
  <c r="AQ2" i="3" s="1"/>
  <c r="AR2" i="3" s="1"/>
  <c r="AS2" i="3" s="1"/>
  <c r="AT2" i="3" s="1"/>
  <c r="AU2" i="3" s="1"/>
  <c r="AV2" i="3" s="1"/>
  <c r="AW2" i="3" s="1"/>
  <c r="AX2" i="3" s="1"/>
  <c r="X4" i="3"/>
  <c r="AL4" i="3" s="1"/>
  <c r="Y4" i="3"/>
  <c r="AM4" i="3" s="1"/>
  <c r="Z4" i="3"/>
  <c r="AN4" i="3" s="1"/>
  <c r="AA4" i="3"/>
  <c r="AO4" i="3" s="1"/>
  <c r="AB4" i="3"/>
  <c r="AP4" i="3" s="1"/>
  <c r="AC4" i="3"/>
  <c r="AQ4" i="3" s="1"/>
  <c r="AD4" i="3"/>
  <c r="AR4" i="3" s="1"/>
  <c r="AE4" i="3"/>
  <c r="AS4" i="3" s="1"/>
  <c r="AF4" i="3"/>
  <c r="AT4" i="3" s="1"/>
  <c r="AG4" i="3"/>
  <c r="AU4" i="3" s="1"/>
  <c r="AH4" i="3"/>
  <c r="AV4" i="3" s="1"/>
  <c r="AI4" i="3"/>
  <c r="AW4" i="3" s="1"/>
  <c r="AJ4" i="3"/>
  <c r="AX4" i="3" s="1"/>
  <c r="X5" i="3"/>
  <c r="AL5" i="3" s="1"/>
  <c r="Y5" i="3"/>
  <c r="AM5" i="3" s="1"/>
  <c r="Z5" i="3"/>
  <c r="AN5" i="3" s="1"/>
  <c r="AA5" i="3"/>
  <c r="AO5" i="3" s="1"/>
  <c r="AB5" i="3"/>
  <c r="AP5" i="3" s="1"/>
  <c r="AC5" i="3"/>
  <c r="AQ5" i="3" s="1"/>
  <c r="AD5" i="3"/>
  <c r="AR5" i="3" s="1"/>
  <c r="AE5" i="3"/>
  <c r="AS5" i="3" s="1"/>
  <c r="AF5" i="3"/>
  <c r="AT5" i="3" s="1"/>
  <c r="AG5" i="3"/>
  <c r="AU5" i="3" s="1"/>
  <c r="AH5" i="3"/>
  <c r="AV5" i="3" s="1"/>
  <c r="AI5" i="3"/>
  <c r="AW5" i="3" s="1"/>
  <c r="AJ5" i="3"/>
  <c r="AX5" i="3" s="1"/>
  <c r="X6" i="3"/>
  <c r="AL6" i="3" s="1"/>
  <c r="Y6" i="3"/>
  <c r="AM6" i="3" s="1"/>
  <c r="Z6" i="3"/>
  <c r="AN6" i="3" s="1"/>
  <c r="AA6" i="3"/>
  <c r="AO6" i="3" s="1"/>
  <c r="AB6" i="3"/>
  <c r="AP6" i="3" s="1"/>
  <c r="AC6" i="3"/>
  <c r="AQ6" i="3" s="1"/>
  <c r="AD6" i="3"/>
  <c r="AR6" i="3" s="1"/>
  <c r="AE6" i="3"/>
  <c r="AS6" i="3" s="1"/>
  <c r="AF6" i="3"/>
  <c r="AT6" i="3" s="1"/>
  <c r="AG6" i="3"/>
  <c r="AU6" i="3" s="1"/>
  <c r="AH6" i="3"/>
  <c r="AV6" i="3" s="1"/>
  <c r="AI6" i="3"/>
  <c r="AW6" i="3" s="1"/>
  <c r="AJ6" i="3"/>
  <c r="AX6" i="3" s="1"/>
  <c r="X7" i="3"/>
  <c r="AL7" i="3" s="1"/>
  <c r="Y7" i="3"/>
  <c r="AM7" i="3" s="1"/>
  <c r="Z7" i="3"/>
  <c r="AN7" i="3" s="1"/>
  <c r="AA7" i="3"/>
  <c r="AO7" i="3" s="1"/>
  <c r="AB7" i="3"/>
  <c r="AP7" i="3" s="1"/>
  <c r="AC7" i="3"/>
  <c r="AQ7" i="3" s="1"/>
  <c r="AD7" i="3"/>
  <c r="AR7" i="3" s="1"/>
  <c r="AE7" i="3"/>
  <c r="AS7" i="3" s="1"/>
  <c r="AF7" i="3"/>
  <c r="AT7" i="3" s="1"/>
  <c r="AG7" i="3"/>
  <c r="AU7" i="3" s="1"/>
  <c r="AH7" i="3"/>
  <c r="AV7" i="3" s="1"/>
  <c r="AI7" i="3"/>
  <c r="AW7" i="3" s="1"/>
  <c r="AJ7" i="3"/>
  <c r="AX7" i="3" s="1"/>
  <c r="X8" i="3"/>
  <c r="AL8" i="3" s="1"/>
  <c r="Y8" i="3"/>
  <c r="AM8" i="3" s="1"/>
  <c r="Z8" i="3"/>
  <c r="AN8" i="3" s="1"/>
  <c r="AA8" i="3"/>
  <c r="AO8" i="3" s="1"/>
  <c r="AB8" i="3"/>
  <c r="AP8" i="3" s="1"/>
  <c r="AC8" i="3"/>
  <c r="AQ8" i="3" s="1"/>
  <c r="AD8" i="3"/>
  <c r="AR8" i="3" s="1"/>
  <c r="AE8" i="3"/>
  <c r="AS8" i="3" s="1"/>
  <c r="AF8" i="3"/>
  <c r="AT8" i="3" s="1"/>
  <c r="AG8" i="3"/>
  <c r="AU8" i="3" s="1"/>
  <c r="AH8" i="3"/>
  <c r="AV8" i="3" s="1"/>
  <c r="AI8" i="3"/>
  <c r="AW8" i="3" s="1"/>
  <c r="AJ8" i="3"/>
  <c r="AX8" i="3" s="1"/>
  <c r="X9" i="3"/>
  <c r="AL9" i="3" s="1"/>
  <c r="Y9" i="3"/>
  <c r="AM9" i="3" s="1"/>
  <c r="Z9" i="3"/>
  <c r="AN9" i="3" s="1"/>
  <c r="AA9" i="3"/>
  <c r="AO9" i="3" s="1"/>
  <c r="AB9" i="3"/>
  <c r="AP9" i="3" s="1"/>
  <c r="AC9" i="3"/>
  <c r="AQ9" i="3" s="1"/>
  <c r="AD9" i="3"/>
  <c r="AR9" i="3" s="1"/>
  <c r="AE9" i="3"/>
  <c r="AS9" i="3" s="1"/>
  <c r="AF9" i="3"/>
  <c r="AT9" i="3" s="1"/>
  <c r="AG9" i="3"/>
  <c r="AU9" i="3" s="1"/>
  <c r="AH9" i="3"/>
  <c r="AV9" i="3" s="1"/>
  <c r="AI9" i="3"/>
  <c r="AW9" i="3" s="1"/>
  <c r="AJ9" i="3"/>
  <c r="AX9" i="3" s="1"/>
  <c r="X10" i="3"/>
  <c r="AL10" i="3" s="1"/>
  <c r="Y10" i="3"/>
  <c r="AM10" i="3" s="1"/>
  <c r="Z10" i="3"/>
  <c r="AN10" i="3" s="1"/>
  <c r="AA10" i="3"/>
  <c r="AO10" i="3" s="1"/>
  <c r="AB10" i="3"/>
  <c r="AP10" i="3" s="1"/>
  <c r="AC10" i="3"/>
  <c r="AQ10" i="3" s="1"/>
  <c r="AD10" i="3"/>
  <c r="AR10" i="3" s="1"/>
  <c r="AE10" i="3"/>
  <c r="AS10" i="3" s="1"/>
  <c r="AF10" i="3"/>
  <c r="AT10" i="3" s="1"/>
  <c r="AG10" i="3"/>
  <c r="AU10" i="3" s="1"/>
  <c r="AH10" i="3"/>
  <c r="AV10" i="3" s="1"/>
  <c r="AI10" i="3"/>
  <c r="AW10" i="3" s="1"/>
  <c r="AJ10" i="3"/>
  <c r="AX10" i="3" s="1"/>
  <c r="X11" i="3"/>
  <c r="AL11" i="3" s="1"/>
  <c r="Y11" i="3"/>
  <c r="AM11" i="3" s="1"/>
  <c r="Z11" i="3"/>
  <c r="AN11" i="3" s="1"/>
  <c r="AA11" i="3"/>
  <c r="AO11" i="3" s="1"/>
  <c r="AB11" i="3"/>
  <c r="AP11" i="3" s="1"/>
  <c r="AC11" i="3"/>
  <c r="AQ11" i="3" s="1"/>
  <c r="AD11" i="3"/>
  <c r="AR11" i="3" s="1"/>
  <c r="AE11" i="3"/>
  <c r="AS11" i="3" s="1"/>
  <c r="AF11" i="3"/>
  <c r="AT11" i="3" s="1"/>
  <c r="AG11" i="3"/>
  <c r="AU11" i="3" s="1"/>
  <c r="AH11" i="3"/>
  <c r="AV11" i="3" s="1"/>
  <c r="AI11" i="3"/>
  <c r="AW11" i="3" s="1"/>
  <c r="AJ11" i="3"/>
  <c r="AX11" i="3" s="1"/>
  <c r="X12" i="3"/>
  <c r="AL12" i="3" s="1"/>
  <c r="Y12" i="3"/>
  <c r="AM12" i="3" s="1"/>
  <c r="Z12" i="3"/>
  <c r="AN12" i="3" s="1"/>
  <c r="AA12" i="3"/>
  <c r="AO12" i="3" s="1"/>
  <c r="AB12" i="3"/>
  <c r="AP12" i="3" s="1"/>
  <c r="AC12" i="3"/>
  <c r="AQ12" i="3" s="1"/>
  <c r="AD12" i="3"/>
  <c r="AR12" i="3" s="1"/>
  <c r="AE12" i="3"/>
  <c r="AS12" i="3" s="1"/>
  <c r="AF12" i="3"/>
  <c r="AT12" i="3" s="1"/>
  <c r="AG12" i="3"/>
  <c r="AU12" i="3" s="1"/>
  <c r="AH12" i="3"/>
  <c r="AV12" i="3" s="1"/>
  <c r="AI12" i="3"/>
  <c r="AW12" i="3" s="1"/>
  <c r="AJ12" i="3"/>
  <c r="AX12" i="3" s="1"/>
  <c r="X13" i="3"/>
  <c r="AL13" i="3" s="1"/>
  <c r="Y13" i="3"/>
  <c r="AM13" i="3" s="1"/>
  <c r="Z13" i="3"/>
  <c r="AN13" i="3" s="1"/>
  <c r="AA13" i="3"/>
  <c r="AO13" i="3" s="1"/>
  <c r="AB13" i="3"/>
  <c r="AP13" i="3" s="1"/>
  <c r="AC13" i="3"/>
  <c r="AQ13" i="3" s="1"/>
  <c r="AD13" i="3"/>
  <c r="AR13" i="3" s="1"/>
  <c r="AE13" i="3"/>
  <c r="AS13" i="3" s="1"/>
  <c r="AF13" i="3"/>
  <c r="AT13" i="3" s="1"/>
  <c r="AG13" i="3"/>
  <c r="AU13" i="3" s="1"/>
  <c r="AH13" i="3"/>
  <c r="AV13" i="3" s="1"/>
  <c r="AI13" i="3"/>
  <c r="AW13" i="3" s="1"/>
  <c r="AJ13" i="3"/>
  <c r="AX13" i="3" s="1"/>
  <c r="X14" i="3"/>
  <c r="AL14" i="3" s="1"/>
  <c r="Y14" i="3"/>
  <c r="AM14" i="3" s="1"/>
  <c r="Z14" i="3"/>
  <c r="AN14" i="3" s="1"/>
  <c r="AA14" i="3"/>
  <c r="AO14" i="3" s="1"/>
  <c r="AB14" i="3"/>
  <c r="AP14" i="3" s="1"/>
  <c r="AC14" i="3"/>
  <c r="AQ14" i="3" s="1"/>
  <c r="AD14" i="3"/>
  <c r="AR14" i="3" s="1"/>
  <c r="AE14" i="3"/>
  <c r="AS14" i="3" s="1"/>
  <c r="AF14" i="3"/>
  <c r="AT14" i="3" s="1"/>
  <c r="AG14" i="3"/>
  <c r="AU14" i="3" s="1"/>
  <c r="AH14" i="3"/>
  <c r="AV14" i="3" s="1"/>
  <c r="AI14" i="3"/>
  <c r="AW14" i="3" s="1"/>
  <c r="AJ14" i="3"/>
  <c r="AX14" i="3" s="1"/>
  <c r="X15" i="3"/>
  <c r="AL15" i="3" s="1"/>
  <c r="Y15" i="3"/>
  <c r="AM15" i="3" s="1"/>
  <c r="Z15" i="3"/>
  <c r="AN15" i="3" s="1"/>
  <c r="AA15" i="3"/>
  <c r="AO15" i="3" s="1"/>
  <c r="AB15" i="3"/>
  <c r="AP15" i="3" s="1"/>
  <c r="AC15" i="3"/>
  <c r="AQ15" i="3" s="1"/>
  <c r="AD15" i="3"/>
  <c r="AR15" i="3" s="1"/>
  <c r="AE15" i="3"/>
  <c r="AS15" i="3" s="1"/>
  <c r="AF15" i="3"/>
  <c r="AT15" i="3" s="1"/>
  <c r="AG15" i="3"/>
  <c r="AU15" i="3" s="1"/>
  <c r="AH15" i="3"/>
  <c r="AV15" i="3" s="1"/>
  <c r="AI15" i="3"/>
  <c r="AW15" i="3" s="1"/>
  <c r="AJ15" i="3"/>
  <c r="AX15" i="3" s="1"/>
  <c r="X16" i="3"/>
  <c r="AL16" i="3" s="1"/>
  <c r="Y16" i="3"/>
  <c r="AM16" i="3" s="1"/>
  <c r="Z16" i="3"/>
  <c r="AN16" i="3" s="1"/>
  <c r="AA16" i="3"/>
  <c r="AO16" i="3" s="1"/>
  <c r="AB16" i="3"/>
  <c r="AP16" i="3" s="1"/>
  <c r="AC16" i="3"/>
  <c r="AQ16" i="3" s="1"/>
  <c r="AD16" i="3"/>
  <c r="AR16" i="3" s="1"/>
  <c r="AE16" i="3"/>
  <c r="AS16" i="3" s="1"/>
  <c r="AF16" i="3"/>
  <c r="AT16" i="3" s="1"/>
  <c r="AG16" i="3"/>
  <c r="AU16" i="3" s="1"/>
  <c r="AH16" i="3"/>
  <c r="AV16" i="3" s="1"/>
  <c r="AI16" i="3"/>
  <c r="AW16" i="3" s="1"/>
  <c r="AJ16" i="3"/>
  <c r="AX16" i="3" s="1"/>
  <c r="X17" i="3"/>
  <c r="AL17" i="3" s="1"/>
  <c r="Y17" i="3"/>
  <c r="AM17" i="3" s="1"/>
  <c r="Z17" i="3"/>
  <c r="AN17" i="3" s="1"/>
  <c r="AA17" i="3"/>
  <c r="AO17" i="3" s="1"/>
  <c r="AB17" i="3"/>
  <c r="AP17" i="3" s="1"/>
  <c r="AC17" i="3"/>
  <c r="AQ17" i="3" s="1"/>
  <c r="AD17" i="3"/>
  <c r="AR17" i="3" s="1"/>
  <c r="AE17" i="3"/>
  <c r="AS17" i="3" s="1"/>
  <c r="AF17" i="3"/>
  <c r="AT17" i="3" s="1"/>
  <c r="AG17" i="3"/>
  <c r="AU17" i="3" s="1"/>
  <c r="AH17" i="3"/>
  <c r="AV17" i="3" s="1"/>
  <c r="AI17" i="3"/>
  <c r="AW17" i="3" s="1"/>
  <c r="AJ17" i="3"/>
  <c r="AX17" i="3" s="1"/>
  <c r="X18" i="3"/>
  <c r="AL18" i="3" s="1"/>
  <c r="Y18" i="3"/>
  <c r="AM18" i="3" s="1"/>
  <c r="Z18" i="3"/>
  <c r="AN18" i="3" s="1"/>
  <c r="AA18" i="3"/>
  <c r="AO18" i="3" s="1"/>
  <c r="AB18" i="3"/>
  <c r="AP18" i="3" s="1"/>
  <c r="AC18" i="3"/>
  <c r="AQ18" i="3" s="1"/>
  <c r="AD18" i="3"/>
  <c r="AR18" i="3" s="1"/>
  <c r="AE18" i="3"/>
  <c r="AS18" i="3" s="1"/>
  <c r="AF18" i="3"/>
  <c r="AT18" i="3" s="1"/>
  <c r="AG18" i="3"/>
  <c r="AU18" i="3" s="1"/>
  <c r="AH18" i="3"/>
  <c r="AV18" i="3" s="1"/>
  <c r="AI18" i="3"/>
  <c r="AW18" i="3" s="1"/>
  <c r="AJ18" i="3"/>
  <c r="AX18" i="3" s="1"/>
  <c r="X19" i="3"/>
  <c r="AL19" i="3" s="1"/>
  <c r="Y19" i="3"/>
  <c r="AM19" i="3" s="1"/>
  <c r="Z19" i="3"/>
  <c r="AN19" i="3" s="1"/>
  <c r="AA19" i="3"/>
  <c r="AO19" i="3" s="1"/>
  <c r="AB19" i="3"/>
  <c r="AP19" i="3" s="1"/>
  <c r="AC19" i="3"/>
  <c r="AQ19" i="3" s="1"/>
  <c r="AD19" i="3"/>
  <c r="AR19" i="3" s="1"/>
  <c r="AE19" i="3"/>
  <c r="AS19" i="3" s="1"/>
  <c r="AF19" i="3"/>
  <c r="AT19" i="3" s="1"/>
  <c r="AG19" i="3"/>
  <c r="AU19" i="3" s="1"/>
  <c r="AH19" i="3"/>
  <c r="AV19" i="3" s="1"/>
  <c r="AI19" i="3"/>
  <c r="AW19" i="3" s="1"/>
  <c r="AJ19" i="3"/>
  <c r="AX19" i="3" s="1"/>
  <c r="X20" i="3"/>
  <c r="AL20" i="3" s="1"/>
  <c r="Y20" i="3"/>
  <c r="AM20" i="3" s="1"/>
  <c r="Z20" i="3"/>
  <c r="AN20" i="3" s="1"/>
  <c r="AA20" i="3"/>
  <c r="AO20" i="3" s="1"/>
  <c r="AB20" i="3"/>
  <c r="AP20" i="3" s="1"/>
  <c r="AC20" i="3"/>
  <c r="AQ20" i="3" s="1"/>
  <c r="AD20" i="3"/>
  <c r="AR20" i="3" s="1"/>
  <c r="AE20" i="3"/>
  <c r="AS20" i="3" s="1"/>
  <c r="AF20" i="3"/>
  <c r="AT20" i="3" s="1"/>
  <c r="AG20" i="3"/>
  <c r="AU20" i="3" s="1"/>
  <c r="AH20" i="3"/>
  <c r="AV20" i="3" s="1"/>
  <c r="AI20" i="3"/>
  <c r="AW20" i="3" s="1"/>
  <c r="AJ20" i="3"/>
  <c r="AX20" i="3" s="1"/>
  <c r="X21" i="3"/>
  <c r="AL21" i="3" s="1"/>
  <c r="Y21" i="3"/>
  <c r="AM21" i="3" s="1"/>
  <c r="Z21" i="3"/>
  <c r="AN21" i="3" s="1"/>
  <c r="AA21" i="3"/>
  <c r="AO21" i="3" s="1"/>
  <c r="AB21" i="3"/>
  <c r="AP21" i="3" s="1"/>
  <c r="AC21" i="3"/>
  <c r="AQ21" i="3" s="1"/>
  <c r="AD21" i="3"/>
  <c r="AR21" i="3" s="1"/>
  <c r="AE21" i="3"/>
  <c r="AS21" i="3" s="1"/>
  <c r="AF21" i="3"/>
  <c r="AT21" i="3" s="1"/>
  <c r="AG21" i="3"/>
  <c r="AU21" i="3" s="1"/>
  <c r="AH21" i="3"/>
  <c r="AV21" i="3" s="1"/>
  <c r="AI21" i="3"/>
  <c r="AW21" i="3" s="1"/>
  <c r="AJ21" i="3"/>
  <c r="AX21" i="3" s="1"/>
  <c r="X22" i="3"/>
  <c r="AL22" i="3" s="1"/>
  <c r="Y22" i="3"/>
  <c r="AM22" i="3" s="1"/>
  <c r="Z22" i="3"/>
  <c r="AN22" i="3" s="1"/>
  <c r="AA22" i="3"/>
  <c r="AO22" i="3" s="1"/>
  <c r="AB22" i="3"/>
  <c r="AP22" i="3" s="1"/>
  <c r="AC22" i="3"/>
  <c r="AQ22" i="3" s="1"/>
  <c r="AD22" i="3"/>
  <c r="AR22" i="3" s="1"/>
  <c r="AE22" i="3"/>
  <c r="AS22" i="3" s="1"/>
  <c r="AF22" i="3"/>
  <c r="AT22" i="3" s="1"/>
  <c r="AG22" i="3"/>
  <c r="AU22" i="3" s="1"/>
  <c r="AH22" i="3"/>
  <c r="AV22" i="3" s="1"/>
  <c r="AI22" i="3"/>
  <c r="AW22" i="3" s="1"/>
  <c r="AJ22" i="3"/>
  <c r="AX22" i="3" s="1"/>
  <c r="X23" i="3"/>
  <c r="AL23" i="3" s="1"/>
  <c r="Y23" i="3"/>
  <c r="AM23" i="3" s="1"/>
  <c r="Z23" i="3"/>
  <c r="AN23" i="3" s="1"/>
  <c r="AA23" i="3"/>
  <c r="AO23" i="3" s="1"/>
  <c r="AB23" i="3"/>
  <c r="AP23" i="3" s="1"/>
  <c r="AC23" i="3"/>
  <c r="AQ23" i="3" s="1"/>
  <c r="AD23" i="3"/>
  <c r="AR23" i="3" s="1"/>
  <c r="AE23" i="3"/>
  <c r="AS23" i="3" s="1"/>
  <c r="AF23" i="3"/>
  <c r="AT23" i="3" s="1"/>
  <c r="AG23" i="3"/>
  <c r="AU23" i="3" s="1"/>
  <c r="AH23" i="3"/>
  <c r="AV23" i="3" s="1"/>
  <c r="AI23" i="3"/>
  <c r="AW23" i="3" s="1"/>
  <c r="AJ23" i="3"/>
  <c r="AX23" i="3" s="1"/>
  <c r="X24" i="3"/>
  <c r="AL24" i="3" s="1"/>
  <c r="Y24" i="3"/>
  <c r="AM24" i="3" s="1"/>
  <c r="Z24" i="3"/>
  <c r="AN24" i="3" s="1"/>
  <c r="AA24" i="3"/>
  <c r="AO24" i="3" s="1"/>
  <c r="AB24" i="3"/>
  <c r="AP24" i="3" s="1"/>
  <c r="AC24" i="3"/>
  <c r="AQ24" i="3" s="1"/>
  <c r="AD24" i="3"/>
  <c r="AR24" i="3" s="1"/>
  <c r="AE24" i="3"/>
  <c r="AS24" i="3" s="1"/>
  <c r="AF24" i="3"/>
  <c r="AT24" i="3" s="1"/>
  <c r="AG24" i="3"/>
  <c r="AU24" i="3" s="1"/>
  <c r="AH24" i="3"/>
  <c r="AV24" i="3" s="1"/>
  <c r="AI24" i="3"/>
  <c r="AW24" i="3" s="1"/>
  <c r="AJ24" i="3"/>
  <c r="AX24" i="3" s="1"/>
  <c r="X25" i="3"/>
  <c r="AL25" i="3" s="1"/>
  <c r="Y25" i="3"/>
  <c r="AM25" i="3" s="1"/>
  <c r="Z25" i="3"/>
  <c r="AN25" i="3" s="1"/>
  <c r="AA25" i="3"/>
  <c r="AO25" i="3" s="1"/>
  <c r="AB25" i="3"/>
  <c r="AP25" i="3" s="1"/>
  <c r="AC25" i="3"/>
  <c r="AQ25" i="3" s="1"/>
  <c r="AD25" i="3"/>
  <c r="AR25" i="3" s="1"/>
  <c r="AE25" i="3"/>
  <c r="AS25" i="3" s="1"/>
  <c r="AF25" i="3"/>
  <c r="AT25" i="3" s="1"/>
  <c r="AG25" i="3"/>
  <c r="AU25" i="3" s="1"/>
  <c r="AH25" i="3"/>
  <c r="AV25" i="3" s="1"/>
  <c r="AI25" i="3"/>
  <c r="AW25" i="3" s="1"/>
  <c r="AJ25" i="3"/>
  <c r="AX25" i="3" s="1"/>
  <c r="X26" i="3"/>
  <c r="AL26" i="3" s="1"/>
  <c r="Y26" i="3"/>
  <c r="AM26" i="3" s="1"/>
  <c r="Z26" i="3"/>
  <c r="AN26" i="3" s="1"/>
  <c r="AA26" i="3"/>
  <c r="AO26" i="3" s="1"/>
  <c r="AB26" i="3"/>
  <c r="AP26" i="3" s="1"/>
  <c r="AC26" i="3"/>
  <c r="AQ26" i="3" s="1"/>
  <c r="AD26" i="3"/>
  <c r="AR26" i="3" s="1"/>
  <c r="AE26" i="3"/>
  <c r="AS26" i="3" s="1"/>
  <c r="AF26" i="3"/>
  <c r="AT26" i="3" s="1"/>
  <c r="AG26" i="3"/>
  <c r="AU26" i="3" s="1"/>
  <c r="AH26" i="3"/>
  <c r="AV26" i="3" s="1"/>
  <c r="AI26" i="3"/>
  <c r="AW26" i="3" s="1"/>
  <c r="AJ26" i="3"/>
  <c r="AX26" i="3" s="1"/>
  <c r="X27" i="3"/>
  <c r="AL27" i="3" s="1"/>
  <c r="Y27" i="3"/>
  <c r="AM27" i="3" s="1"/>
  <c r="Z27" i="3"/>
  <c r="AN27" i="3" s="1"/>
  <c r="AA27" i="3"/>
  <c r="AO27" i="3" s="1"/>
  <c r="AB27" i="3"/>
  <c r="AP27" i="3" s="1"/>
  <c r="AC27" i="3"/>
  <c r="AQ27" i="3" s="1"/>
  <c r="AD27" i="3"/>
  <c r="AR27" i="3" s="1"/>
  <c r="AE27" i="3"/>
  <c r="AS27" i="3" s="1"/>
  <c r="AF27" i="3"/>
  <c r="AT27" i="3" s="1"/>
  <c r="AG27" i="3"/>
  <c r="AU27" i="3" s="1"/>
  <c r="AH27" i="3"/>
  <c r="AV27" i="3" s="1"/>
  <c r="AI27" i="3"/>
  <c r="AW27" i="3" s="1"/>
  <c r="AJ27" i="3"/>
  <c r="AX27" i="3" s="1"/>
  <c r="X28" i="3"/>
  <c r="AL28" i="3" s="1"/>
  <c r="Y28" i="3"/>
  <c r="AM28" i="3" s="1"/>
  <c r="Z28" i="3"/>
  <c r="AN28" i="3" s="1"/>
  <c r="AA28" i="3"/>
  <c r="AO28" i="3" s="1"/>
  <c r="AB28" i="3"/>
  <c r="AP28" i="3" s="1"/>
  <c r="AC28" i="3"/>
  <c r="AQ28" i="3" s="1"/>
  <c r="AD28" i="3"/>
  <c r="AR28" i="3" s="1"/>
  <c r="AE28" i="3"/>
  <c r="AS28" i="3" s="1"/>
  <c r="AF28" i="3"/>
  <c r="AT28" i="3" s="1"/>
  <c r="AG28" i="3"/>
  <c r="AU28" i="3" s="1"/>
  <c r="AH28" i="3"/>
  <c r="AV28" i="3" s="1"/>
  <c r="AI28" i="3"/>
  <c r="AW28" i="3" s="1"/>
  <c r="AJ28" i="3"/>
  <c r="AX28" i="3" s="1"/>
  <c r="X29" i="3"/>
  <c r="AL29" i="3" s="1"/>
  <c r="Y29" i="3"/>
  <c r="AM29" i="3" s="1"/>
  <c r="Z29" i="3"/>
  <c r="AN29" i="3" s="1"/>
  <c r="AA29" i="3"/>
  <c r="AO29" i="3" s="1"/>
  <c r="AB29" i="3"/>
  <c r="AP29" i="3" s="1"/>
  <c r="AC29" i="3"/>
  <c r="AQ29" i="3" s="1"/>
  <c r="AD29" i="3"/>
  <c r="AR29" i="3" s="1"/>
  <c r="AE29" i="3"/>
  <c r="AS29" i="3" s="1"/>
  <c r="AF29" i="3"/>
  <c r="AT29" i="3" s="1"/>
  <c r="AG29" i="3"/>
  <c r="AU29" i="3" s="1"/>
  <c r="AH29" i="3"/>
  <c r="AV29" i="3" s="1"/>
  <c r="AI29" i="3"/>
  <c r="AW29" i="3" s="1"/>
  <c r="AJ29" i="3"/>
  <c r="AX29" i="3" s="1"/>
  <c r="X30" i="3"/>
  <c r="AL30" i="3" s="1"/>
  <c r="Y30" i="3"/>
  <c r="AM30" i="3" s="1"/>
  <c r="Z30" i="3"/>
  <c r="AN30" i="3" s="1"/>
  <c r="AA30" i="3"/>
  <c r="AO30" i="3" s="1"/>
  <c r="AB30" i="3"/>
  <c r="AP30" i="3" s="1"/>
  <c r="AC30" i="3"/>
  <c r="AQ30" i="3" s="1"/>
  <c r="AD30" i="3"/>
  <c r="AR30" i="3" s="1"/>
  <c r="AE30" i="3"/>
  <c r="AS30" i="3" s="1"/>
  <c r="AF30" i="3"/>
  <c r="AT30" i="3" s="1"/>
  <c r="AG30" i="3"/>
  <c r="AU30" i="3" s="1"/>
  <c r="AH30" i="3"/>
  <c r="AV30" i="3" s="1"/>
  <c r="AI30" i="3"/>
  <c r="AW30" i="3" s="1"/>
  <c r="AJ30" i="3"/>
  <c r="AX30" i="3" s="1"/>
  <c r="X31" i="3"/>
  <c r="AL31" i="3" s="1"/>
  <c r="Y31" i="3"/>
  <c r="AM31" i="3" s="1"/>
  <c r="Z31" i="3"/>
  <c r="AN31" i="3" s="1"/>
  <c r="AA31" i="3"/>
  <c r="AO31" i="3" s="1"/>
  <c r="AB31" i="3"/>
  <c r="AP31" i="3" s="1"/>
  <c r="AC31" i="3"/>
  <c r="AQ31" i="3" s="1"/>
  <c r="AD31" i="3"/>
  <c r="AR31" i="3" s="1"/>
  <c r="AE31" i="3"/>
  <c r="AS31" i="3" s="1"/>
  <c r="AF31" i="3"/>
  <c r="AT31" i="3" s="1"/>
  <c r="AG31" i="3"/>
  <c r="AU31" i="3" s="1"/>
  <c r="AH31" i="3"/>
  <c r="AV31" i="3" s="1"/>
  <c r="AI31" i="3"/>
  <c r="AW31" i="3" s="1"/>
  <c r="AJ31" i="3"/>
  <c r="AX31" i="3" s="1"/>
  <c r="X32" i="3"/>
  <c r="AL32" i="3" s="1"/>
  <c r="Y32" i="3"/>
  <c r="AM32" i="3" s="1"/>
  <c r="Z32" i="3"/>
  <c r="AN32" i="3" s="1"/>
  <c r="AA32" i="3"/>
  <c r="AO32" i="3" s="1"/>
  <c r="AB32" i="3"/>
  <c r="AP32" i="3" s="1"/>
  <c r="AC32" i="3"/>
  <c r="AQ32" i="3" s="1"/>
  <c r="AD32" i="3"/>
  <c r="AR32" i="3" s="1"/>
  <c r="AE32" i="3"/>
  <c r="AS32" i="3" s="1"/>
  <c r="AF32" i="3"/>
  <c r="AT32" i="3" s="1"/>
  <c r="AG32" i="3"/>
  <c r="AU32" i="3" s="1"/>
  <c r="AH32" i="3"/>
  <c r="AV32" i="3" s="1"/>
  <c r="AI32" i="3"/>
  <c r="AW32" i="3" s="1"/>
  <c r="AJ32" i="3"/>
  <c r="AX32" i="3" s="1"/>
  <c r="X33" i="3"/>
  <c r="AL33" i="3" s="1"/>
  <c r="Y33" i="3"/>
  <c r="AM33" i="3" s="1"/>
  <c r="Z33" i="3"/>
  <c r="AN33" i="3" s="1"/>
  <c r="AA33" i="3"/>
  <c r="AO33" i="3" s="1"/>
  <c r="AB33" i="3"/>
  <c r="AP33" i="3" s="1"/>
  <c r="AC33" i="3"/>
  <c r="AQ33" i="3" s="1"/>
  <c r="AD33" i="3"/>
  <c r="AR33" i="3" s="1"/>
  <c r="AE33" i="3"/>
  <c r="AS33" i="3" s="1"/>
  <c r="AF33" i="3"/>
  <c r="AT33" i="3" s="1"/>
  <c r="AG33" i="3"/>
  <c r="AU33" i="3" s="1"/>
  <c r="AH33" i="3"/>
  <c r="AV33" i="3" s="1"/>
  <c r="AI33" i="3"/>
  <c r="AW33" i="3" s="1"/>
  <c r="AJ33" i="3"/>
  <c r="AX33" i="3" s="1"/>
  <c r="X34" i="3"/>
  <c r="AL34" i="3" s="1"/>
  <c r="Y34" i="3"/>
  <c r="AM34" i="3" s="1"/>
  <c r="Z34" i="3"/>
  <c r="AN34" i="3" s="1"/>
  <c r="AA34" i="3"/>
  <c r="AO34" i="3" s="1"/>
  <c r="AB34" i="3"/>
  <c r="AP34" i="3" s="1"/>
  <c r="AC34" i="3"/>
  <c r="AQ34" i="3" s="1"/>
  <c r="AD34" i="3"/>
  <c r="AR34" i="3" s="1"/>
  <c r="AE34" i="3"/>
  <c r="AS34" i="3" s="1"/>
  <c r="AF34" i="3"/>
  <c r="AT34" i="3" s="1"/>
  <c r="AG34" i="3"/>
  <c r="AU34" i="3" s="1"/>
  <c r="AH34" i="3"/>
  <c r="AV34" i="3" s="1"/>
  <c r="AI34" i="3"/>
  <c r="AW34" i="3" s="1"/>
  <c r="AJ34" i="3"/>
  <c r="AX34" i="3" s="1"/>
  <c r="X35" i="3"/>
  <c r="AL35" i="3" s="1"/>
  <c r="Y35" i="3"/>
  <c r="AM35" i="3" s="1"/>
  <c r="Z35" i="3"/>
  <c r="AN35" i="3" s="1"/>
  <c r="AA35" i="3"/>
  <c r="AO35" i="3" s="1"/>
  <c r="AB35" i="3"/>
  <c r="AP35" i="3" s="1"/>
  <c r="AC35" i="3"/>
  <c r="AQ35" i="3" s="1"/>
  <c r="AD35" i="3"/>
  <c r="AR35" i="3" s="1"/>
  <c r="AE35" i="3"/>
  <c r="AS35" i="3" s="1"/>
  <c r="AF35" i="3"/>
  <c r="AT35" i="3" s="1"/>
  <c r="AG35" i="3"/>
  <c r="AU35" i="3" s="1"/>
  <c r="AH35" i="3"/>
  <c r="AV35" i="3" s="1"/>
  <c r="AI35" i="3"/>
  <c r="AW35" i="3" s="1"/>
  <c r="AJ35" i="3"/>
  <c r="AX35" i="3" s="1"/>
  <c r="X36" i="3"/>
  <c r="AL36" i="3" s="1"/>
  <c r="Y36" i="3"/>
  <c r="AM36" i="3" s="1"/>
  <c r="Z36" i="3"/>
  <c r="AN36" i="3" s="1"/>
  <c r="AA36" i="3"/>
  <c r="AO36" i="3" s="1"/>
  <c r="AB36" i="3"/>
  <c r="AP36" i="3" s="1"/>
  <c r="AC36" i="3"/>
  <c r="AQ36" i="3" s="1"/>
  <c r="AD36" i="3"/>
  <c r="AR36" i="3" s="1"/>
  <c r="AE36" i="3"/>
  <c r="AS36" i="3" s="1"/>
  <c r="AF36" i="3"/>
  <c r="AT36" i="3" s="1"/>
  <c r="AG36" i="3"/>
  <c r="AU36" i="3" s="1"/>
  <c r="AH36" i="3"/>
  <c r="AV36" i="3" s="1"/>
  <c r="AI36" i="3"/>
  <c r="AW36" i="3" s="1"/>
  <c r="AJ36" i="3"/>
  <c r="AX36" i="3" s="1"/>
  <c r="X37" i="3"/>
  <c r="AL37" i="3" s="1"/>
  <c r="Y37" i="3"/>
  <c r="AM37" i="3" s="1"/>
  <c r="Z37" i="3"/>
  <c r="AN37" i="3" s="1"/>
  <c r="AA37" i="3"/>
  <c r="AO37" i="3" s="1"/>
  <c r="AB37" i="3"/>
  <c r="AP37" i="3" s="1"/>
  <c r="AC37" i="3"/>
  <c r="AQ37" i="3" s="1"/>
  <c r="AD37" i="3"/>
  <c r="AR37" i="3" s="1"/>
  <c r="AE37" i="3"/>
  <c r="AS37" i="3" s="1"/>
  <c r="AF37" i="3"/>
  <c r="AT37" i="3" s="1"/>
  <c r="AG37" i="3"/>
  <c r="AU37" i="3" s="1"/>
  <c r="AH37" i="3"/>
  <c r="AV37" i="3" s="1"/>
  <c r="AI37" i="3"/>
  <c r="AW37" i="3" s="1"/>
  <c r="AJ37" i="3"/>
  <c r="AX37" i="3" s="1"/>
  <c r="X38" i="3"/>
  <c r="AL38" i="3" s="1"/>
  <c r="Y38" i="3"/>
  <c r="AM38" i="3" s="1"/>
  <c r="Z38" i="3"/>
  <c r="AN38" i="3" s="1"/>
  <c r="AA38" i="3"/>
  <c r="AO38" i="3" s="1"/>
  <c r="AB38" i="3"/>
  <c r="AP38" i="3" s="1"/>
  <c r="AC38" i="3"/>
  <c r="AQ38" i="3" s="1"/>
  <c r="AD38" i="3"/>
  <c r="AR38" i="3" s="1"/>
  <c r="AE38" i="3"/>
  <c r="AS38" i="3" s="1"/>
  <c r="AF38" i="3"/>
  <c r="AT38" i="3" s="1"/>
  <c r="AG38" i="3"/>
  <c r="AU38" i="3" s="1"/>
  <c r="AH38" i="3"/>
  <c r="AV38" i="3" s="1"/>
  <c r="AI38" i="3"/>
  <c r="AW38" i="3" s="1"/>
  <c r="AJ38" i="3"/>
  <c r="AX38" i="3" s="1"/>
  <c r="X39" i="3"/>
  <c r="AL39" i="3" s="1"/>
  <c r="Y39" i="3"/>
  <c r="AM39" i="3" s="1"/>
  <c r="Z39" i="3"/>
  <c r="AN39" i="3" s="1"/>
  <c r="AA39" i="3"/>
  <c r="AO39" i="3" s="1"/>
  <c r="AB39" i="3"/>
  <c r="AP39" i="3" s="1"/>
  <c r="AC39" i="3"/>
  <c r="AQ39" i="3" s="1"/>
  <c r="AD39" i="3"/>
  <c r="AR39" i="3" s="1"/>
  <c r="AE39" i="3"/>
  <c r="AS39" i="3" s="1"/>
  <c r="AF39" i="3"/>
  <c r="AT39" i="3" s="1"/>
  <c r="AG39" i="3"/>
  <c r="AU39" i="3" s="1"/>
  <c r="AH39" i="3"/>
  <c r="AV39" i="3" s="1"/>
  <c r="AI39" i="3"/>
  <c r="AW39" i="3" s="1"/>
  <c r="AJ39" i="3"/>
  <c r="AX39" i="3" s="1"/>
  <c r="X40" i="3"/>
  <c r="AL40" i="3" s="1"/>
  <c r="Y40" i="3"/>
  <c r="AM40" i="3" s="1"/>
  <c r="Z40" i="3"/>
  <c r="AN40" i="3" s="1"/>
  <c r="AA40" i="3"/>
  <c r="AO40" i="3" s="1"/>
  <c r="AB40" i="3"/>
  <c r="AP40" i="3" s="1"/>
  <c r="AC40" i="3"/>
  <c r="AQ40" i="3" s="1"/>
  <c r="AD40" i="3"/>
  <c r="AR40" i="3" s="1"/>
  <c r="AE40" i="3"/>
  <c r="AS40" i="3" s="1"/>
  <c r="AF40" i="3"/>
  <c r="AT40" i="3" s="1"/>
  <c r="AG40" i="3"/>
  <c r="AU40" i="3" s="1"/>
  <c r="AH40" i="3"/>
  <c r="AV40" i="3" s="1"/>
  <c r="AI40" i="3"/>
  <c r="AW40" i="3" s="1"/>
  <c r="AJ40" i="3"/>
  <c r="AX40" i="3" s="1"/>
  <c r="X41" i="3"/>
  <c r="AL41" i="3" s="1"/>
  <c r="Y41" i="3"/>
  <c r="AM41" i="3" s="1"/>
  <c r="Z41" i="3"/>
  <c r="AN41" i="3" s="1"/>
  <c r="AA41" i="3"/>
  <c r="AO41" i="3" s="1"/>
  <c r="AB41" i="3"/>
  <c r="AP41" i="3" s="1"/>
  <c r="AC41" i="3"/>
  <c r="AQ41" i="3" s="1"/>
  <c r="AD41" i="3"/>
  <c r="AR41" i="3" s="1"/>
  <c r="AE41" i="3"/>
  <c r="AS41" i="3" s="1"/>
  <c r="AF41" i="3"/>
  <c r="AT41" i="3" s="1"/>
  <c r="AG41" i="3"/>
  <c r="AU41" i="3" s="1"/>
  <c r="AH41" i="3"/>
  <c r="AV41" i="3" s="1"/>
  <c r="AI41" i="3"/>
  <c r="AW41" i="3" s="1"/>
  <c r="AJ41" i="3"/>
  <c r="AX41" i="3" s="1"/>
  <c r="X42" i="3"/>
  <c r="AL42" i="3" s="1"/>
  <c r="Y42" i="3"/>
  <c r="AM42" i="3" s="1"/>
  <c r="Z42" i="3"/>
  <c r="AN42" i="3" s="1"/>
  <c r="AA42" i="3"/>
  <c r="AO42" i="3" s="1"/>
  <c r="AB42" i="3"/>
  <c r="AP42" i="3" s="1"/>
  <c r="AC42" i="3"/>
  <c r="AQ42" i="3" s="1"/>
  <c r="AD42" i="3"/>
  <c r="AR42" i="3" s="1"/>
  <c r="AE42" i="3"/>
  <c r="AS42" i="3" s="1"/>
  <c r="AF42" i="3"/>
  <c r="AT42" i="3" s="1"/>
  <c r="AG42" i="3"/>
  <c r="AU42" i="3" s="1"/>
  <c r="AH42" i="3"/>
  <c r="AV42" i="3" s="1"/>
  <c r="AI42" i="3"/>
  <c r="AW42" i="3" s="1"/>
  <c r="AJ42" i="3"/>
  <c r="AX42" i="3" s="1"/>
  <c r="X43" i="3"/>
  <c r="AL43" i="3" s="1"/>
  <c r="Y43" i="3"/>
  <c r="AM43" i="3" s="1"/>
  <c r="Z43" i="3"/>
  <c r="AN43" i="3" s="1"/>
  <c r="AA43" i="3"/>
  <c r="AO43" i="3" s="1"/>
  <c r="AB43" i="3"/>
  <c r="AP43" i="3" s="1"/>
  <c r="AC43" i="3"/>
  <c r="AQ43" i="3" s="1"/>
  <c r="AD43" i="3"/>
  <c r="AR43" i="3" s="1"/>
  <c r="AE43" i="3"/>
  <c r="AS43" i="3" s="1"/>
  <c r="AF43" i="3"/>
  <c r="AT43" i="3" s="1"/>
  <c r="AG43" i="3"/>
  <c r="AU43" i="3" s="1"/>
  <c r="AH43" i="3"/>
  <c r="AV43" i="3" s="1"/>
  <c r="AI43" i="3"/>
  <c r="AW43" i="3" s="1"/>
  <c r="AJ43" i="3"/>
  <c r="AX43" i="3" s="1"/>
  <c r="X44" i="3"/>
  <c r="AL44" i="3" s="1"/>
  <c r="Y44" i="3"/>
  <c r="AM44" i="3" s="1"/>
  <c r="Z44" i="3"/>
  <c r="AN44" i="3" s="1"/>
  <c r="AA44" i="3"/>
  <c r="AO44" i="3" s="1"/>
  <c r="AB44" i="3"/>
  <c r="AP44" i="3" s="1"/>
  <c r="AC44" i="3"/>
  <c r="AQ44" i="3" s="1"/>
  <c r="AD44" i="3"/>
  <c r="AR44" i="3" s="1"/>
  <c r="AE44" i="3"/>
  <c r="AS44" i="3" s="1"/>
  <c r="AF44" i="3"/>
  <c r="AT44" i="3" s="1"/>
  <c r="AG44" i="3"/>
  <c r="AU44" i="3" s="1"/>
  <c r="AH44" i="3"/>
  <c r="AV44" i="3" s="1"/>
  <c r="AI44" i="3"/>
  <c r="AW44" i="3" s="1"/>
  <c r="AJ44" i="3"/>
  <c r="AX44" i="3" s="1"/>
  <c r="X45" i="3"/>
  <c r="AL45" i="3" s="1"/>
  <c r="Y45" i="3"/>
  <c r="AM45" i="3" s="1"/>
  <c r="Z45" i="3"/>
  <c r="AN45" i="3" s="1"/>
  <c r="AA45" i="3"/>
  <c r="AO45" i="3" s="1"/>
  <c r="AB45" i="3"/>
  <c r="AP45" i="3" s="1"/>
  <c r="AC45" i="3"/>
  <c r="AQ45" i="3" s="1"/>
  <c r="AD45" i="3"/>
  <c r="AR45" i="3" s="1"/>
  <c r="AE45" i="3"/>
  <c r="AS45" i="3" s="1"/>
  <c r="AF45" i="3"/>
  <c r="AT45" i="3" s="1"/>
  <c r="AG45" i="3"/>
  <c r="AU45" i="3" s="1"/>
  <c r="AH45" i="3"/>
  <c r="AV45" i="3" s="1"/>
  <c r="AI45" i="3"/>
  <c r="AW45" i="3" s="1"/>
  <c r="AJ45" i="3"/>
  <c r="AX45" i="3" s="1"/>
  <c r="X46" i="3"/>
  <c r="AL46" i="3" s="1"/>
  <c r="Y46" i="3"/>
  <c r="AM46" i="3" s="1"/>
  <c r="Z46" i="3"/>
  <c r="AN46" i="3" s="1"/>
  <c r="AA46" i="3"/>
  <c r="AO46" i="3" s="1"/>
  <c r="AB46" i="3"/>
  <c r="AP46" i="3" s="1"/>
  <c r="AC46" i="3"/>
  <c r="AQ46" i="3" s="1"/>
  <c r="AD46" i="3"/>
  <c r="AR46" i="3" s="1"/>
  <c r="AE46" i="3"/>
  <c r="AS46" i="3" s="1"/>
  <c r="AF46" i="3"/>
  <c r="AT46" i="3" s="1"/>
  <c r="AG46" i="3"/>
  <c r="AU46" i="3" s="1"/>
  <c r="AH46" i="3"/>
  <c r="AV46" i="3" s="1"/>
  <c r="AI46" i="3"/>
  <c r="AW46" i="3" s="1"/>
  <c r="AJ46" i="3"/>
  <c r="AX46" i="3" s="1"/>
  <c r="X47" i="3"/>
  <c r="AL47" i="3" s="1"/>
  <c r="Y47" i="3"/>
  <c r="AM47" i="3" s="1"/>
  <c r="Z47" i="3"/>
  <c r="AN47" i="3" s="1"/>
  <c r="AA47" i="3"/>
  <c r="AO47" i="3" s="1"/>
  <c r="AB47" i="3"/>
  <c r="AP47" i="3" s="1"/>
  <c r="AC47" i="3"/>
  <c r="AQ47" i="3" s="1"/>
  <c r="AD47" i="3"/>
  <c r="AR47" i="3" s="1"/>
  <c r="AE47" i="3"/>
  <c r="AS47" i="3" s="1"/>
  <c r="AF47" i="3"/>
  <c r="AT47" i="3" s="1"/>
  <c r="AG47" i="3"/>
  <c r="AU47" i="3" s="1"/>
  <c r="AH47" i="3"/>
  <c r="AV47" i="3" s="1"/>
  <c r="AI47" i="3"/>
  <c r="AW47" i="3" s="1"/>
  <c r="AJ47" i="3"/>
  <c r="AX47" i="3" s="1"/>
  <c r="X48" i="3"/>
  <c r="AL48" i="3" s="1"/>
  <c r="Y48" i="3"/>
  <c r="AM48" i="3" s="1"/>
  <c r="Z48" i="3"/>
  <c r="AN48" i="3" s="1"/>
  <c r="AA48" i="3"/>
  <c r="AO48" i="3" s="1"/>
  <c r="AB48" i="3"/>
  <c r="AP48" i="3" s="1"/>
  <c r="AC48" i="3"/>
  <c r="AQ48" i="3" s="1"/>
  <c r="AD48" i="3"/>
  <c r="AR48" i="3" s="1"/>
  <c r="AE48" i="3"/>
  <c r="AS48" i="3" s="1"/>
  <c r="AF48" i="3"/>
  <c r="AT48" i="3" s="1"/>
  <c r="AG48" i="3"/>
  <c r="AU48" i="3" s="1"/>
  <c r="AH48" i="3"/>
  <c r="AV48" i="3" s="1"/>
  <c r="AI48" i="3"/>
  <c r="AW48" i="3" s="1"/>
  <c r="AJ48" i="3"/>
  <c r="AX48" i="3" s="1"/>
  <c r="X49" i="3"/>
  <c r="AL49" i="3" s="1"/>
  <c r="Y49" i="3"/>
  <c r="AM49" i="3" s="1"/>
  <c r="Z49" i="3"/>
  <c r="AN49" i="3" s="1"/>
  <c r="AA49" i="3"/>
  <c r="AO49" i="3" s="1"/>
  <c r="AB49" i="3"/>
  <c r="AP49" i="3" s="1"/>
  <c r="AC49" i="3"/>
  <c r="AQ49" i="3" s="1"/>
  <c r="AD49" i="3"/>
  <c r="AR49" i="3" s="1"/>
  <c r="AE49" i="3"/>
  <c r="AS49" i="3" s="1"/>
  <c r="AF49" i="3"/>
  <c r="AT49" i="3" s="1"/>
  <c r="AG49" i="3"/>
  <c r="AU49" i="3" s="1"/>
  <c r="AH49" i="3"/>
  <c r="AV49" i="3" s="1"/>
  <c r="AI49" i="3"/>
  <c r="AW49" i="3" s="1"/>
  <c r="AJ49" i="3"/>
  <c r="AX49" i="3" s="1"/>
  <c r="X50" i="3"/>
  <c r="AL50" i="3" s="1"/>
  <c r="Y50" i="3"/>
  <c r="AM50" i="3" s="1"/>
  <c r="Z50" i="3"/>
  <c r="AN50" i="3" s="1"/>
  <c r="AA50" i="3"/>
  <c r="AO50" i="3" s="1"/>
  <c r="AB50" i="3"/>
  <c r="AP50" i="3" s="1"/>
  <c r="AC50" i="3"/>
  <c r="AQ50" i="3" s="1"/>
  <c r="AD50" i="3"/>
  <c r="AR50" i="3" s="1"/>
  <c r="AE50" i="3"/>
  <c r="AS50" i="3" s="1"/>
  <c r="AF50" i="3"/>
  <c r="AT50" i="3" s="1"/>
  <c r="AG50" i="3"/>
  <c r="AU50" i="3" s="1"/>
  <c r="AH50" i="3"/>
  <c r="AV50" i="3" s="1"/>
  <c r="AI50" i="3"/>
  <c r="AW50" i="3" s="1"/>
  <c r="AJ50" i="3"/>
  <c r="AX50" i="3" s="1"/>
  <c r="X51" i="3"/>
  <c r="AL51" i="3" s="1"/>
  <c r="Y51" i="3"/>
  <c r="AM51" i="3" s="1"/>
  <c r="Z51" i="3"/>
  <c r="AN51" i="3" s="1"/>
  <c r="AA51" i="3"/>
  <c r="AO51" i="3" s="1"/>
  <c r="AB51" i="3"/>
  <c r="AP51" i="3" s="1"/>
  <c r="AC51" i="3"/>
  <c r="AQ51" i="3" s="1"/>
  <c r="AD51" i="3"/>
  <c r="AR51" i="3" s="1"/>
  <c r="AE51" i="3"/>
  <c r="AS51" i="3" s="1"/>
  <c r="AF51" i="3"/>
  <c r="AT51" i="3" s="1"/>
  <c r="AG51" i="3"/>
  <c r="AU51" i="3" s="1"/>
  <c r="AH51" i="3"/>
  <c r="AV51" i="3" s="1"/>
  <c r="AI51" i="3"/>
  <c r="AW51" i="3" s="1"/>
  <c r="AJ51" i="3"/>
  <c r="AX51" i="3" s="1"/>
  <c r="X52" i="3"/>
  <c r="AL52" i="3" s="1"/>
  <c r="Y52" i="3"/>
  <c r="AM52" i="3" s="1"/>
  <c r="Z52" i="3"/>
  <c r="AN52" i="3" s="1"/>
  <c r="AA52" i="3"/>
  <c r="AO52" i="3" s="1"/>
  <c r="AB52" i="3"/>
  <c r="AP52" i="3" s="1"/>
  <c r="AC52" i="3"/>
  <c r="AQ52" i="3" s="1"/>
  <c r="AD52" i="3"/>
  <c r="AR52" i="3" s="1"/>
  <c r="AE52" i="3"/>
  <c r="AS52" i="3" s="1"/>
  <c r="AF52" i="3"/>
  <c r="AT52" i="3" s="1"/>
  <c r="AG52" i="3"/>
  <c r="AU52" i="3" s="1"/>
  <c r="AH52" i="3"/>
  <c r="AV52" i="3" s="1"/>
  <c r="AI52" i="3"/>
  <c r="AW52" i="3" s="1"/>
  <c r="AJ52" i="3"/>
  <c r="AX52" i="3" s="1"/>
  <c r="X53" i="3"/>
  <c r="AL53" i="3" s="1"/>
  <c r="Y53" i="3"/>
  <c r="AM53" i="3" s="1"/>
  <c r="Z53" i="3"/>
  <c r="AN53" i="3" s="1"/>
  <c r="AA53" i="3"/>
  <c r="AO53" i="3" s="1"/>
  <c r="AB53" i="3"/>
  <c r="AP53" i="3" s="1"/>
  <c r="AC53" i="3"/>
  <c r="AQ53" i="3" s="1"/>
  <c r="AD53" i="3"/>
  <c r="AR53" i="3" s="1"/>
  <c r="AE53" i="3"/>
  <c r="AS53" i="3" s="1"/>
  <c r="AF53" i="3"/>
  <c r="AT53" i="3" s="1"/>
  <c r="AG53" i="3"/>
  <c r="AU53" i="3" s="1"/>
  <c r="AH53" i="3"/>
  <c r="AV53" i="3" s="1"/>
  <c r="AI53" i="3"/>
  <c r="AW53" i="3" s="1"/>
  <c r="AJ53" i="3"/>
  <c r="AX53" i="3" s="1"/>
  <c r="X54" i="3"/>
  <c r="AL54" i="3" s="1"/>
  <c r="Y54" i="3"/>
  <c r="AM54" i="3" s="1"/>
  <c r="Z54" i="3"/>
  <c r="AN54" i="3" s="1"/>
  <c r="AA54" i="3"/>
  <c r="AO54" i="3" s="1"/>
  <c r="AB54" i="3"/>
  <c r="AP54" i="3" s="1"/>
  <c r="AC54" i="3"/>
  <c r="AQ54" i="3" s="1"/>
  <c r="AD54" i="3"/>
  <c r="AR54" i="3" s="1"/>
  <c r="AE54" i="3"/>
  <c r="AS54" i="3" s="1"/>
  <c r="AF54" i="3"/>
  <c r="AT54" i="3" s="1"/>
  <c r="AG54" i="3"/>
  <c r="AU54" i="3" s="1"/>
  <c r="AH54" i="3"/>
  <c r="AV54" i="3" s="1"/>
  <c r="AI54" i="3"/>
  <c r="AW54" i="3" s="1"/>
  <c r="AJ54" i="3"/>
  <c r="AX54" i="3" s="1"/>
  <c r="X55" i="3"/>
  <c r="AL55" i="3" s="1"/>
  <c r="Y55" i="3"/>
  <c r="AM55" i="3" s="1"/>
  <c r="Z55" i="3"/>
  <c r="AN55" i="3" s="1"/>
  <c r="AA55" i="3"/>
  <c r="AO55" i="3" s="1"/>
  <c r="AB55" i="3"/>
  <c r="AP55" i="3" s="1"/>
  <c r="AC55" i="3"/>
  <c r="AQ55" i="3" s="1"/>
  <c r="AD55" i="3"/>
  <c r="AR55" i="3" s="1"/>
  <c r="AE55" i="3"/>
  <c r="AS55" i="3" s="1"/>
  <c r="AF55" i="3"/>
  <c r="AT55" i="3" s="1"/>
  <c r="AG55" i="3"/>
  <c r="AU55" i="3" s="1"/>
  <c r="AH55" i="3"/>
  <c r="AV55" i="3" s="1"/>
  <c r="AI55" i="3"/>
  <c r="AW55" i="3" s="1"/>
  <c r="AJ55" i="3"/>
  <c r="AX55" i="3" s="1"/>
  <c r="X56" i="3"/>
  <c r="AL56" i="3" s="1"/>
  <c r="Y56" i="3"/>
  <c r="AM56" i="3" s="1"/>
  <c r="Z56" i="3"/>
  <c r="AN56" i="3" s="1"/>
  <c r="AA56" i="3"/>
  <c r="AO56" i="3" s="1"/>
  <c r="AB56" i="3"/>
  <c r="AP56" i="3" s="1"/>
  <c r="AC56" i="3"/>
  <c r="AQ56" i="3" s="1"/>
  <c r="AD56" i="3"/>
  <c r="AR56" i="3" s="1"/>
  <c r="AE56" i="3"/>
  <c r="AS56" i="3" s="1"/>
  <c r="AF56" i="3"/>
  <c r="AT56" i="3" s="1"/>
  <c r="AG56" i="3"/>
  <c r="AU56" i="3" s="1"/>
  <c r="AH56" i="3"/>
  <c r="AV56" i="3" s="1"/>
  <c r="AI56" i="3"/>
  <c r="AW56" i="3" s="1"/>
  <c r="AJ56" i="3"/>
  <c r="AX56" i="3" s="1"/>
  <c r="X57" i="3"/>
  <c r="AL57" i="3" s="1"/>
  <c r="Y57" i="3"/>
  <c r="AM57" i="3" s="1"/>
  <c r="Z57" i="3"/>
  <c r="AN57" i="3" s="1"/>
  <c r="AA57" i="3"/>
  <c r="AO57" i="3" s="1"/>
  <c r="AB57" i="3"/>
  <c r="AP57" i="3" s="1"/>
  <c r="AC57" i="3"/>
  <c r="AQ57" i="3" s="1"/>
  <c r="AD57" i="3"/>
  <c r="AR57" i="3" s="1"/>
  <c r="AE57" i="3"/>
  <c r="AS57" i="3" s="1"/>
  <c r="AF57" i="3"/>
  <c r="AT57" i="3" s="1"/>
  <c r="AG57" i="3"/>
  <c r="AU57" i="3" s="1"/>
  <c r="AH57" i="3"/>
  <c r="AV57" i="3" s="1"/>
  <c r="AI57" i="3"/>
  <c r="AW57" i="3" s="1"/>
  <c r="AJ57" i="3"/>
  <c r="AX57" i="3" s="1"/>
  <c r="X58" i="3"/>
  <c r="AL58" i="3" s="1"/>
  <c r="Y58" i="3"/>
  <c r="AM58" i="3" s="1"/>
  <c r="Z58" i="3"/>
  <c r="AN58" i="3" s="1"/>
  <c r="AA58" i="3"/>
  <c r="AO58" i="3" s="1"/>
  <c r="AB58" i="3"/>
  <c r="AP58" i="3" s="1"/>
  <c r="AC58" i="3"/>
  <c r="AQ58" i="3" s="1"/>
  <c r="AD58" i="3"/>
  <c r="AR58" i="3" s="1"/>
  <c r="AE58" i="3"/>
  <c r="AS58" i="3" s="1"/>
  <c r="AF58" i="3"/>
  <c r="AT58" i="3" s="1"/>
  <c r="AG58" i="3"/>
  <c r="AU58" i="3" s="1"/>
  <c r="AH58" i="3"/>
  <c r="AV58" i="3" s="1"/>
  <c r="AI58" i="3"/>
  <c r="AW58" i="3" s="1"/>
  <c r="AJ58" i="3"/>
  <c r="AX58" i="3" s="1"/>
  <c r="X59" i="3"/>
  <c r="AL59" i="3" s="1"/>
  <c r="Y59" i="3"/>
  <c r="AM59" i="3" s="1"/>
  <c r="Z59" i="3"/>
  <c r="AN59" i="3" s="1"/>
  <c r="AA59" i="3"/>
  <c r="AO59" i="3" s="1"/>
  <c r="AB59" i="3"/>
  <c r="AP59" i="3" s="1"/>
  <c r="AC59" i="3"/>
  <c r="AQ59" i="3" s="1"/>
  <c r="AD59" i="3"/>
  <c r="AR59" i="3" s="1"/>
  <c r="AE59" i="3"/>
  <c r="AS59" i="3" s="1"/>
  <c r="AF59" i="3"/>
  <c r="AT59" i="3" s="1"/>
  <c r="AG59" i="3"/>
  <c r="AU59" i="3" s="1"/>
  <c r="AH59" i="3"/>
  <c r="AV59" i="3" s="1"/>
  <c r="AI59" i="3"/>
  <c r="AW59" i="3" s="1"/>
  <c r="AJ59" i="3"/>
  <c r="AX59" i="3" s="1"/>
  <c r="X60" i="3"/>
  <c r="AL60" i="3" s="1"/>
  <c r="Y60" i="3"/>
  <c r="AM60" i="3" s="1"/>
  <c r="Z60" i="3"/>
  <c r="AN60" i="3" s="1"/>
  <c r="AA60" i="3"/>
  <c r="AO60" i="3" s="1"/>
  <c r="AB60" i="3"/>
  <c r="AP60" i="3" s="1"/>
  <c r="AC60" i="3"/>
  <c r="AQ60" i="3" s="1"/>
  <c r="AD60" i="3"/>
  <c r="AR60" i="3" s="1"/>
  <c r="AE60" i="3"/>
  <c r="AS60" i="3" s="1"/>
  <c r="AF60" i="3"/>
  <c r="AT60" i="3" s="1"/>
  <c r="AG60" i="3"/>
  <c r="AU60" i="3" s="1"/>
  <c r="AH60" i="3"/>
  <c r="AV60" i="3" s="1"/>
  <c r="AI60" i="3"/>
  <c r="AW60" i="3" s="1"/>
  <c r="AJ60" i="3"/>
  <c r="AX60" i="3" s="1"/>
  <c r="X61" i="3"/>
  <c r="AL61" i="3" s="1"/>
  <c r="Y61" i="3"/>
  <c r="AM61" i="3" s="1"/>
  <c r="Z61" i="3"/>
  <c r="AN61" i="3" s="1"/>
  <c r="AA61" i="3"/>
  <c r="AO61" i="3" s="1"/>
  <c r="AB61" i="3"/>
  <c r="AP61" i="3" s="1"/>
  <c r="AC61" i="3"/>
  <c r="AQ61" i="3" s="1"/>
  <c r="AD61" i="3"/>
  <c r="AR61" i="3" s="1"/>
  <c r="AE61" i="3"/>
  <c r="AS61" i="3" s="1"/>
  <c r="AF61" i="3"/>
  <c r="AT61" i="3" s="1"/>
  <c r="AG61" i="3"/>
  <c r="AU61" i="3" s="1"/>
  <c r="AH61" i="3"/>
  <c r="AV61" i="3" s="1"/>
  <c r="AI61" i="3"/>
  <c r="AW61" i="3" s="1"/>
  <c r="AJ61" i="3"/>
  <c r="AX61" i="3" s="1"/>
  <c r="X62" i="3"/>
  <c r="AL62" i="3" s="1"/>
  <c r="Y62" i="3"/>
  <c r="AM62" i="3" s="1"/>
  <c r="Z62" i="3"/>
  <c r="AN62" i="3" s="1"/>
  <c r="AA62" i="3"/>
  <c r="AO62" i="3" s="1"/>
  <c r="AB62" i="3"/>
  <c r="AP62" i="3" s="1"/>
  <c r="AC62" i="3"/>
  <c r="AQ62" i="3" s="1"/>
  <c r="AD62" i="3"/>
  <c r="AR62" i="3" s="1"/>
  <c r="AE62" i="3"/>
  <c r="AS62" i="3" s="1"/>
  <c r="AF62" i="3"/>
  <c r="AT62" i="3" s="1"/>
  <c r="AG62" i="3"/>
  <c r="AU62" i="3" s="1"/>
  <c r="AH62" i="3"/>
  <c r="AV62" i="3" s="1"/>
  <c r="AI62" i="3"/>
  <c r="AW62" i="3" s="1"/>
  <c r="AJ62" i="3"/>
  <c r="AX62" i="3" s="1"/>
  <c r="X63" i="3"/>
  <c r="AL63" i="3" s="1"/>
  <c r="Y63" i="3"/>
  <c r="AM63" i="3" s="1"/>
  <c r="Z63" i="3"/>
  <c r="AN63" i="3" s="1"/>
  <c r="AA63" i="3"/>
  <c r="AO63" i="3" s="1"/>
  <c r="AB63" i="3"/>
  <c r="AP63" i="3" s="1"/>
  <c r="AC63" i="3"/>
  <c r="AQ63" i="3" s="1"/>
  <c r="AD63" i="3"/>
  <c r="AR63" i="3" s="1"/>
  <c r="AE63" i="3"/>
  <c r="AS63" i="3" s="1"/>
  <c r="AF63" i="3"/>
  <c r="AT63" i="3" s="1"/>
  <c r="AG63" i="3"/>
  <c r="AU63" i="3" s="1"/>
  <c r="AH63" i="3"/>
  <c r="AV63" i="3" s="1"/>
  <c r="AI63" i="3"/>
  <c r="AW63" i="3" s="1"/>
  <c r="AJ63" i="3"/>
  <c r="AX63" i="3" s="1"/>
  <c r="X64" i="3"/>
  <c r="AL64" i="3" s="1"/>
  <c r="Y64" i="3"/>
  <c r="AM64" i="3" s="1"/>
  <c r="Z64" i="3"/>
  <c r="AN64" i="3" s="1"/>
  <c r="AA64" i="3"/>
  <c r="AO64" i="3" s="1"/>
  <c r="AB64" i="3"/>
  <c r="AP64" i="3" s="1"/>
  <c r="AC64" i="3"/>
  <c r="AQ64" i="3" s="1"/>
  <c r="AD64" i="3"/>
  <c r="AR64" i="3" s="1"/>
  <c r="AE64" i="3"/>
  <c r="AS64" i="3" s="1"/>
  <c r="AF64" i="3"/>
  <c r="AT64" i="3" s="1"/>
  <c r="AG64" i="3"/>
  <c r="AU64" i="3" s="1"/>
  <c r="AH64" i="3"/>
  <c r="AV64" i="3" s="1"/>
  <c r="AI64" i="3"/>
  <c r="AW64" i="3" s="1"/>
  <c r="AJ64" i="3"/>
  <c r="AX64" i="3" s="1"/>
  <c r="X65" i="3"/>
  <c r="AL65" i="3" s="1"/>
  <c r="Y65" i="3"/>
  <c r="AM65" i="3" s="1"/>
  <c r="Z65" i="3"/>
  <c r="AN65" i="3" s="1"/>
  <c r="AA65" i="3"/>
  <c r="AO65" i="3" s="1"/>
  <c r="AB65" i="3"/>
  <c r="AP65" i="3" s="1"/>
  <c r="AC65" i="3"/>
  <c r="AQ65" i="3" s="1"/>
  <c r="AD65" i="3"/>
  <c r="AR65" i="3" s="1"/>
  <c r="AE65" i="3"/>
  <c r="AS65" i="3" s="1"/>
  <c r="AF65" i="3"/>
  <c r="AT65" i="3" s="1"/>
  <c r="AG65" i="3"/>
  <c r="AU65" i="3" s="1"/>
  <c r="AH65" i="3"/>
  <c r="AV65" i="3" s="1"/>
  <c r="AI65" i="3"/>
  <c r="AW65" i="3" s="1"/>
  <c r="AJ65" i="3"/>
  <c r="AX65" i="3" s="1"/>
  <c r="X66" i="3"/>
  <c r="AL66" i="3" s="1"/>
  <c r="Y66" i="3"/>
  <c r="AM66" i="3" s="1"/>
  <c r="Z66" i="3"/>
  <c r="AN66" i="3" s="1"/>
  <c r="AA66" i="3"/>
  <c r="AO66" i="3" s="1"/>
  <c r="AB66" i="3"/>
  <c r="AP66" i="3" s="1"/>
  <c r="AC66" i="3"/>
  <c r="AQ66" i="3" s="1"/>
  <c r="AD66" i="3"/>
  <c r="AR66" i="3" s="1"/>
  <c r="AE66" i="3"/>
  <c r="AS66" i="3" s="1"/>
  <c r="AF66" i="3"/>
  <c r="AT66" i="3" s="1"/>
  <c r="AG66" i="3"/>
  <c r="AU66" i="3" s="1"/>
  <c r="AH66" i="3"/>
  <c r="AV66" i="3" s="1"/>
  <c r="AI66" i="3"/>
  <c r="AW66" i="3" s="1"/>
  <c r="AJ66" i="3"/>
  <c r="AX66" i="3" s="1"/>
  <c r="X67" i="3"/>
  <c r="AL67" i="3" s="1"/>
  <c r="Y67" i="3"/>
  <c r="AM67" i="3" s="1"/>
  <c r="Z67" i="3"/>
  <c r="AN67" i="3" s="1"/>
  <c r="AA67" i="3"/>
  <c r="AO67" i="3" s="1"/>
  <c r="AB67" i="3"/>
  <c r="AP67" i="3" s="1"/>
  <c r="AC67" i="3"/>
  <c r="AQ67" i="3" s="1"/>
  <c r="AD67" i="3"/>
  <c r="AR67" i="3" s="1"/>
  <c r="AE67" i="3"/>
  <c r="AS67" i="3" s="1"/>
  <c r="AF67" i="3"/>
  <c r="AT67" i="3" s="1"/>
  <c r="AG67" i="3"/>
  <c r="AU67" i="3" s="1"/>
  <c r="AH67" i="3"/>
  <c r="AV67" i="3" s="1"/>
  <c r="AI67" i="3"/>
  <c r="AW67" i="3" s="1"/>
  <c r="AJ67" i="3"/>
  <c r="AX67" i="3" s="1"/>
  <c r="X68" i="3"/>
  <c r="AL68" i="3" s="1"/>
  <c r="Y68" i="3"/>
  <c r="AM68" i="3" s="1"/>
  <c r="Z68" i="3"/>
  <c r="AN68" i="3" s="1"/>
  <c r="AA68" i="3"/>
  <c r="AO68" i="3" s="1"/>
  <c r="AB68" i="3"/>
  <c r="AP68" i="3" s="1"/>
  <c r="AC68" i="3"/>
  <c r="AQ68" i="3" s="1"/>
  <c r="AD68" i="3"/>
  <c r="AR68" i="3" s="1"/>
  <c r="AE68" i="3"/>
  <c r="AS68" i="3" s="1"/>
  <c r="AF68" i="3"/>
  <c r="AT68" i="3" s="1"/>
  <c r="AG68" i="3"/>
  <c r="AU68" i="3" s="1"/>
  <c r="AH68" i="3"/>
  <c r="AV68" i="3" s="1"/>
  <c r="AI68" i="3"/>
  <c r="AW68" i="3" s="1"/>
  <c r="AJ68" i="3"/>
  <c r="AX68" i="3" s="1"/>
  <c r="X69" i="3"/>
  <c r="AL69" i="3" s="1"/>
  <c r="Y69" i="3"/>
  <c r="AM69" i="3" s="1"/>
  <c r="Z69" i="3"/>
  <c r="AN69" i="3" s="1"/>
  <c r="AA69" i="3"/>
  <c r="AO69" i="3" s="1"/>
  <c r="AB69" i="3"/>
  <c r="AP69" i="3" s="1"/>
  <c r="AC69" i="3"/>
  <c r="AQ69" i="3" s="1"/>
  <c r="AD69" i="3"/>
  <c r="AR69" i="3" s="1"/>
  <c r="AE69" i="3"/>
  <c r="AS69" i="3" s="1"/>
  <c r="AF69" i="3"/>
  <c r="AT69" i="3" s="1"/>
  <c r="AG69" i="3"/>
  <c r="AU69" i="3" s="1"/>
  <c r="AH69" i="3"/>
  <c r="AV69" i="3" s="1"/>
  <c r="AI69" i="3"/>
  <c r="AW69" i="3" s="1"/>
  <c r="AJ69" i="3"/>
  <c r="AX69" i="3" s="1"/>
  <c r="X70" i="3"/>
  <c r="AL70" i="3" s="1"/>
  <c r="Y70" i="3"/>
  <c r="AM70" i="3" s="1"/>
  <c r="Z70" i="3"/>
  <c r="AN70" i="3" s="1"/>
  <c r="AA70" i="3"/>
  <c r="AO70" i="3" s="1"/>
  <c r="AB70" i="3"/>
  <c r="AP70" i="3" s="1"/>
  <c r="AC70" i="3"/>
  <c r="AQ70" i="3" s="1"/>
  <c r="AD70" i="3"/>
  <c r="AR70" i="3" s="1"/>
  <c r="AE70" i="3"/>
  <c r="AS70" i="3" s="1"/>
  <c r="AF70" i="3"/>
  <c r="AT70" i="3" s="1"/>
  <c r="AG70" i="3"/>
  <c r="AU70" i="3" s="1"/>
  <c r="AH70" i="3"/>
  <c r="AV70" i="3" s="1"/>
  <c r="AI70" i="3"/>
  <c r="AW70" i="3" s="1"/>
  <c r="AJ70" i="3"/>
  <c r="AX70" i="3" s="1"/>
  <c r="X71" i="3"/>
  <c r="AL71" i="3" s="1"/>
  <c r="Y71" i="3"/>
  <c r="AM71" i="3" s="1"/>
  <c r="Z71" i="3"/>
  <c r="AN71" i="3" s="1"/>
  <c r="AA71" i="3"/>
  <c r="AO71" i="3" s="1"/>
  <c r="AB71" i="3"/>
  <c r="AP71" i="3" s="1"/>
  <c r="AC71" i="3"/>
  <c r="AQ71" i="3" s="1"/>
  <c r="AD71" i="3"/>
  <c r="AR71" i="3" s="1"/>
  <c r="AE71" i="3"/>
  <c r="AS71" i="3" s="1"/>
  <c r="AF71" i="3"/>
  <c r="AT71" i="3" s="1"/>
  <c r="AG71" i="3"/>
  <c r="AU71" i="3" s="1"/>
  <c r="AH71" i="3"/>
  <c r="AV71" i="3" s="1"/>
  <c r="AI71" i="3"/>
  <c r="AW71" i="3" s="1"/>
  <c r="AJ71" i="3"/>
  <c r="AX71" i="3" s="1"/>
  <c r="X72" i="3"/>
  <c r="AL72" i="3" s="1"/>
  <c r="Y72" i="3"/>
  <c r="AM72" i="3" s="1"/>
  <c r="Z72" i="3"/>
  <c r="AN72" i="3" s="1"/>
  <c r="AA72" i="3"/>
  <c r="AO72" i="3" s="1"/>
  <c r="AB72" i="3"/>
  <c r="AP72" i="3" s="1"/>
  <c r="AC72" i="3"/>
  <c r="AQ72" i="3" s="1"/>
  <c r="AD72" i="3"/>
  <c r="AR72" i="3" s="1"/>
  <c r="AE72" i="3"/>
  <c r="AS72" i="3" s="1"/>
  <c r="AF72" i="3"/>
  <c r="AT72" i="3" s="1"/>
  <c r="AG72" i="3"/>
  <c r="AU72" i="3" s="1"/>
  <c r="AH72" i="3"/>
  <c r="AV72" i="3" s="1"/>
  <c r="AI72" i="3"/>
  <c r="AW72" i="3" s="1"/>
  <c r="AJ72" i="3"/>
  <c r="AX72" i="3" s="1"/>
  <c r="X73" i="3"/>
  <c r="AL73" i="3" s="1"/>
  <c r="Y73" i="3"/>
  <c r="AM73" i="3" s="1"/>
  <c r="Z73" i="3"/>
  <c r="AN73" i="3" s="1"/>
  <c r="AA73" i="3"/>
  <c r="AO73" i="3" s="1"/>
  <c r="AB73" i="3"/>
  <c r="AP73" i="3" s="1"/>
  <c r="AC73" i="3"/>
  <c r="AQ73" i="3" s="1"/>
  <c r="AD73" i="3"/>
  <c r="AR73" i="3" s="1"/>
  <c r="AE73" i="3"/>
  <c r="AS73" i="3" s="1"/>
  <c r="AF73" i="3"/>
  <c r="AT73" i="3" s="1"/>
  <c r="AG73" i="3"/>
  <c r="AU73" i="3" s="1"/>
  <c r="AH73" i="3"/>
  <c r="AV73" i="3" s="1"/>
  <c r="AI73" i="3"/>
  <c r="AW73" i="3" s="1"/>
  <c r="AJ73" i="3"/>
  <c r="AX73" i="3" s="1"/>
  <c r="X74" i="3"/>
  <c r="AL74" i="3" s="1"/>
  <c r="Y74" i="3"/>
  <c r="AM74" i="3" s="1"/>
  <c r="Z74" i="3"/>
  <c r="AN74" i="3" s="1"/>
  <c r="AA74" i="3"/>
  <c r="AO74" i="3" s="1"/>
  <c r="AB74" i="3"/>
  <c r="AP74" i="3" s="1"/>
  <c r="AC74" i="3"/>
  <c r="AQ74" i="3" s="1"/>
  <c r="AD74" i="3"/>
  <c r="AR74" i="3" s="1"/>
  <c r="AE74" i="3"/>
  <c r="AS74" i="3" s="1"/>
  <c r="AF74" i="3"/>
  <c r="AT74" i="3" s="1"/>
  <c r="AG74" i="3"/>
  <c r="AU74" i="3" s="1"/>
  <c r="AH74" i="3"/>
  <c r="AV74" i="3" s="1"/>
  <c r="AI74" i="3"/>
  <c r="AW74" i="3" s="1"/>
  <c r="AJ74" i="3"/>
  <c r="AX74" i="3" s="1"/>
  <c r="X75" i="3"/>
  <c r="AL75" i="3" s="1"/>
  <c r="Y75" i="3"/>
  <c r="AM75" i="3" s="1"/>
  <c r="Z75" i="3"/>
  <c r="AN75" i="3" s="1"/>
  <c r="AA75" i="3"/>
  <c r="AO75" i="3" s="1"/>
  <c r="AB75" i="3"/>
  <c r="AP75" i="3" s="1"/>
  <c r="AC75" i="3"/>
  <c r="AQ75" i="3" s="1"/>
  <c r="AD75" i="3"/>
  <c r="AR75" i="3" s="1"/>
  <c r="AE75" i="3"/>
  <c r="AS75" i="3" s="1"/>
  <c r="AF75" i="3"/>
  <c r="AT75" i="3" s="1"/>
  <c r="AG75" i="3"/>
  <c r="AU75" i="3" s="1"/>
  <c r="AH75" i="3"/>
  <c r="AV75" i="3" s="1"/>
  <c r="AI75" i="3"/>
  <c r="AW75" i="3" s="1"/>
  <c r="AJ75" i="3"/>
  <c r="AX75" i="3" s="1"/>
  <c r="X76" i="3"/>
  <c r="AL76" i="3" s="1"/>
  <c r="Y76" i="3"/>
  <c r="AM76" i="3" s="1"/>
  <c r="Z76" i="3"/>
  <c r="AN76" i="3" s="1"/>
  <c r="AA76" i="3"/>
  <c r="AO76" i="3" s="1"/>
  <c r="AB76" i="3"/>
  <c r="AP76" i="3" s="1"/>
  <c r="AC76" i="3"/>
  <c r="AQ76" i="3" s="1"/>
  <c r="AD76" i="3"/>
  <c r="AR76" i="3" s="1"/>
  <c r="AE76" i="3"/>
  <c r="AS76" i="3" s="1"/>
  <c r="AF76" i="3"/>
  <c r="AT76" i="3" s="1"/>
  <c r="AG76" i="3"/>
  <c r="AU76" i="3" s="1"/>
  <c r="AH76" i="3"/>
  <c r="AV76" i="3" s="1"/>
  <c r="AI76" i="3"/>
  <c r="AW76" i="3" s="1"/>
  <c r="AJ76" i="3"/>
  <c r="AX76" i="3" s="1"/>
  <c r="X77" i="3"/>
  <c r="AL77" i="3" s="1"/>
  <c r="Y77" i="3"/>
  <c r="AM77" i="3" s="1"/>
  <c r="Z77" i="3"/>
  <c r="AN77" i="3" s="1"/>
  <c r="AA77" i="3"/>
  <c r="AO77" i="3" s="1"/>
  <c r="AB77" i="3"/>
  <c r="AP77" i="3" s="1"/>
  <c r="AC77" i="3"/>
  <c r="AQ77" i="3" s="1"/>
  <c r="AD77" i="3"/>
  <c r="AR77" i="3" s="1"/>
  <c r="AE77" i="3"/>
  <c r="AS77" i="3" s="1"/>
  <c r="AF77" i="3"/>
  <c r="AT77" i="3" s="1"/>
  <c r="AG77" i="3"/>
  <c r="AU77" i="3" s="1"/>
  <c r="AH77" i="3"/>
  <c r="AV77" i="3" s="1"/>
  <c r="AI77" i="3"/>
  <c r="AW77" i="3" s="1"/>
  <c r="AJ77" i="3"/>
  <c r="AX77" i="3" s="1"/>
  <c r="X78" i="3"/>
  <c r="AL78" i="3" s="1"/>
  <c r="Y78" i="3"/>
  <c r="AM78" i="3" s="1"/>
  <c r="Z78" i="3"/>
  <c r="AN78" i="3" s="1"/>
  <c r="AA78" i="3"/>
  <c r="AO78" i="3" s="1"/>
  <c r="AB78" i="3"/>
  <c r="AP78" i="3" s="1"/>
  <c r="AC78" i="3"/>
  <c r="AQ78" i="3" s="1"/>
  <c r="AD78" i="3"/>
  <c r="AR78" i="3" s="1"/>
  <c r="AE78" i="3"/>
  <c r="AS78" i="3" s="1"/>
  <c r="AF78" i="3"/>
  <c r="AT78" i="3" s="1"/>
  <c r="AG78" i="3"/>
  <c r="AU78" i="3" s="1"/>
  <c r="AH78" i="3"/>
  <c r="AV78" i="3" s="1"/>
  <c r="AI78" i="3"/>
  <c r="AW78" i="3" s="1"/>
  <c r="AJ78" i="3"/>
  <c r="AX78" i="3" s="1"/>
  <c r="X79" i="3"/>
  <c r="AL79" i="3" s="1"/>
  <c r="Y79" i="3"/>
  <c r="AM79" i="3" s="1"/>
  <c r="Z79" i="3"/>
  <c r="AN79" i="3" s="1"/>
  <c r="AA79" i="3"/>
  <c r="AO79" i="3" s="1"/>
  <c r="AB79" i="3"/>
  <c r="AP79" i="3" s="1"/>
  <c r="AC79" i="3"/>
  <c r="AQ79" i="3" s="1"/>
  <c r="AD79" i="3"/>
  <c r="AR79" i="3" s="1"/>
  <c r="AE79" i="3"/>
  <c r="AS79" i="3" s="1"/>
  <c r="AF79" i="3"/>
  <c r="AT79" i="3" s="1"/>
  <c r="AG79" i="3"/>
  <c r="AU79" i="3" s="1"/>
  <c r="AH79" i="3"/>
  <c r="AV79" i="3" s="1"/>
  <c r="AI79" i="3"/>
  <c r="AW79" i="3" s="1"/>
  <c r="AJ79" i="3"/>
  <c r="AX79" i="3" s="1"/>
  <c r="X80" i="3"/>
  <c r="AL80" i="3" s="1"/>
  <c r="Y80" i="3"/>
  <c r="AM80" i="3" s="1"/>
  <c r="Z80" i="3"/>
  <c r="AN80" i="3" s="1"/>
  <c r="AA80" i="3"/>
  <c r="AO80" i="3" s="1"/>
  <c r="AB80" i="3"/>
  <c r="AP80" i="3" s="1"/>
  <c r="AC80" i="3"/>
  <c r="AQ80" i="3" s="1"/>
  <c r="AD80" i="3"/>
  <c r="AR80" i="3" s="1"/>
  <c r="AE80" i="3"/>
  <c r="AS80" i="3" s="1"/>
  <c r="AF80" i="3"/>
  <c r="AT80" i="3" s="1"/>
  <c r="AG80" i="3"/>
  <c r="AU80" i="3" s="1"/>
  <c r="AH80" i="3"/>
  <c r="AV80" i="3" s="1"/>
  <c r="AI80" i="3"/>
  <c r="AW80" i="3" s="1"/>
  <c r="AJ80" i="3"/>
  <c r="AX80" i="3" s="1"/>
  <c r="X81" i="3"/>
  <c r="AL81" i="3" s="1"/>
  <c r="Y81" i="3"/>
  <c r="AM81" i="3" s="1"/>
  <c r="Z81" i="3"/>
  <c r="AN81" i="3" s="1"/>
  <c r="AA81" i="3"/>
  <c r="AO81" i="3" s="1"/>
  <c r="AB81" i="3"/>
  <c r="AP81" i="3" s="1"/>
  <c r="AC81" i="3"/>
  <c r="AQ81" i="3" s="1"/>
  <c r="AD81" i="3"/>
  <c r="AR81" i="3" s="1"/>
  <c r="AE81" i="3"/>
  <c r="AS81" i="3" s="1"/>
  <c r="AF81" i="3"/>
  <c r="AT81" i="3" s="1"/>
  <c r="AG81" i="3"/>
  <c r="AU81" i="3" s="1"/>
  <c r="AH81" i="3"/>
  <c r="AV81" i="3" s="1"/>
  <c r="AI81" i="3"/>
  <c r="AW81" i="3" s="1"/>
  <c r="AJ81" i="3"/>
  <c r="AX81" i="3" s="1"/>
  <c r="X82" i="3"/>
  <c r="AL82" i="3" s="1"/>
  <c r="Y82" i="3"/>
  <c r="AM82" i="3" s="1"/>
  <c r="Z82" i="3"/>
  <c r="AN82" i="3" s="1"/>
  <c r="AA82" i="3"/>
  <c r="AO82" i="3" s="1"/>
  <c r="AB82" i="3"/>
  <c r="AP82" i="3" s="1"/>
  <c r="AC82" i="3"/>
  <c r="AQ82" i="3" s="1"/>
  <c r="AD82" i="3"/>
  <c r="AR82" i="3" s="1"/>
  <c r="AE82" i="3"/>
  <c r="AS82" i="3" s="1"/>
  <c r="AF82" i="3"/>
  <c r="AT82" i="3" s="1"/>
  <c r="AG82" i="3"/>
  <c r="AU82" i="3" s="1"/>
  <c r="AH82" i="3"/>
  <c r="AV82" i="3" s="1"/>
  <c r="AI82" i="3"/>
  <c r="AW82" i="3" s="1"/>
  <c r="AJ82" i="3"/>
  <c r="AX82" i="3" s="1"/>
  <c r="X83" i="3"/>
  <c r="AL83" i="3" s="1"/>
  <c r="Y83" i="3"/>
  <c r="AM83" i="3" s="1"/>
  <c r="Z83" i="3"/>
  <c r="AN83" i="3" s="1"/>
  <c r="AA83" i="3"/>
  <c r="AO83" i="3" s="1"/>
  <c r="AB83" i="3"/>
  <c r="AP83" i="3" s="1"/>
  <c r="AC83" i="3"/>
  <c r="AQ83" i="3" s="1"/>
  <c r="AD83" i="3"/>
  <c r="AR83" i="3" s="1"/>
  <c r="AE83" i="3"/>
  <c r="AS83" i="3" s="1"/>
  <c r="AF83" i="3"/>
  <c r="AT83" i="3" s="1"/>
  <c r="AG83" i="3"/>
  <c r="AU83" i="3" s="1"/>
  <c r="AH83" i="3"/>
  <c r="AV83" i="3" s="1"/>
  <c r="AI83" i="3"/>
  <c r="AW83" i="3" s="1"/>
  <c r="AJ83" i="3"/>
  <c r="AX83" i="3" s="1"/>
  <c r="X84" i="3"/>
  <c r="AL84" i="3" s="1"/>
  <c r="Y84" i="3"/>
  <c r="AM84" i="3" s="1"/>
  <c r="Z84" i="3"/>
  <c r="AN84" i="3" s="1"/>
  <c r="AA84" i="3"/>
  <c r="AO84" i="3" s="1"/>
  <c r="AB84" i="3"/>
  <c r="AP84" i="3" s="1"/>
  <c r="AC84" i="3"/>
  <c r="AQ84" i="3" s="1"/>
  <c r="AD84" i="3"/>
  <c r="AR84" i="3" s="1"/>
  <c r="AE84" i="3"/>
  <c r="AS84" i="3" s="1"/>
  <c r="AF84" i="3"/>
  <c r="AT84" i="3" s="1"/>
  <c r="AG84" i="3"/>
  <c r="AU84" i="3" s="1"/>
  <c r="AH84" i="3"/>
  <c r="AV84" i="3" s="1"/>
  <c r="AI84" i="3"/>
  <c r="AW84" i="3" s="1"/>
  <c r="AJ84" i="3"/>
  <c r="AX84" i="3" s="1"/>
  <c r="X85" i="3"/>
  <c r="AL85" i="3" s="1"/>
  <c r="Y85" i="3"/>
  <c r="AM85" i="3" s="1"/>
  <c r="Z85" i="3"/>
  <c r="AN85" i="3" s="1"/>
  <c r="AA85" i="3"/>
  <c r="AO85" i="3" s="1"/>
  <c r="AB85" i="3"/>
  <c r="AP85" i="3" s="1"/>
  <c r="AC85" i="3"/>
  <c r="AQ85" i="3" s="1"/>
  <c r="AD85" i="3"/>
  <c r="AR85" i="3" s="1"/>
  <c r="AE85" i="3"/>
  <c r="AS85" i="3" s="1"/>
  <c r="AF85" i="3"/>
  <c r="AT85" i="3" s="1"/>
  <c r="AG85" i="3"/>
  <c r="AU85" i="3" s="1"/>
  <c r="AH85" i="3"/>
  <c r="AV85" i="3" s="1"/>
  <c r="AI85" i="3"/>
  <c r="AW85" i="3" s="1"/>
  <c r="AJ85" i="3"/>
  <c r="AX85" i="3" s="1"/>
  <c r="X86" i="3"/>
  <c r="AL86" i="3" s="1"/>
  <c r="Y86" i="3"/>
  <c r="AM86" i="3" s="1"/>
  <c r="Z86" i="3"/>
  <c r="AN86" i="3" s="1"/>
  <c r="AA86" i="3"/>
  <c r="AO86" i="3" s="1"/>
  <c r="AB86" i="3"/>
  <c r="AP86" i="3" s="1"/>
  <c r="AC86" i="3"/>
  <c r="AQ86" i="3" s="1"/>
  <c r="AD86" i="3"/>
  <c r="AR86" i="3" s="1"/>
  <c r="AE86" i="3"/>
  <c r="AS86" i="3" s="1"/>
  <c r="AF86" i="3"/>
  <c r="AT86" i="3" s="1"/>
  <c r="AG86" i="3"/>
  <c r="AU86" i="3" s="1"/>
  <c r="AH86" i="3"/>
  <c r="AV86" i="3" s="1"/>
  <c r="AI86" i="3"/>
  <c r="AW86" i="3" s="1"/>
  <c r="AJ86" i="3"/>
  <c r="AX86" i="3" s="1"/>
  <c r="X87" i="3"/>
  <c r="AL87" i="3" s="1"/>
  <c r="Y87" i="3"/>
  <c r="AM87" i="3" s="1"/>
  <c r="Z87" i="3"/>
  <c r="AN87" i="3" s="1"/>
  <c r="AA87" i="3"/>
  <c r="AO87" i="3" s="1"/>
  <c r="AB87" i="3"/>
  <c r="AP87" i="3" s="1"/>
  <c r="AC87" i="3"/>
  <c r="AQ87" i="3" s="1"/>
  <c r="AD87" i="3"/>
  <c r="AR87" i="3" s="1"/>
  <c r="AE87" i="3"/>
  <c r="AS87" i="3" s="1"/>
  <c r="AF87" i="3"/>
  <c r="AT87" i="3" s="1"/>
  <c r="AG87" i="3"/>
  <c r="AU87" i="3" s="1"/>
  <c r="AH87" i="3"/>
  <c r="AV87" i="3" s="1"/>
  <c r="AI87" i="3"/>
  <c r="AW87" i="3" s="1"/>
  <c r="AJ87" i="3"/>
  <c r="AX87" i="3" s="1"/>
  <c r="X88" i="3"/>
  <c r="AL88" i="3" s="1"/>
  <c r="Y88" i="3"/>
  <c r="AM88" i="3" s="1"/>
  <c r="Z88" i="3"/>
  <c r="AN88" i="3" s="1"/>
  <c r="AA88" i="3"/>
  <c r="AO88" i="3" s="1"/>
  <c r="AB88" i="3"/>
  <c r="AP88" i="3" s="1"/>
  <c r="AC88" i="3"/>
  <c r="AQ88" i="3" s="1"/>
  <c r="AD88" i="3"/>
  <c r="AR88" i="3" s="1"/>
  <c r="AE88" i="3"/>
  <c r="AS88" i="3" s="1"/>
  <c r="AF88" i="3"/>
  <c r="AT88" i="3" s="1"/>
  <c r="AG88" i="3"/>
  <c r="AU88" i="3" s="1"/>
  <c r="AH88" i="3"/>
  <c r="AV88" i="3" s="1"/>
  <c r="AI88" i="3"/>
  <c r="AW88" i="3" s="1"/>
  <c r="AJ88" i="3"/>
  <c r="AX88" i="3" s="1"/>
  <c r="X89" i="3"/>
  <c r="AL89" i="3" s="1"/>
  <c r="Y89" i="3"/>
  <c r="AM89" i="3" s="1"/>
  <c r="Z89" i="3"/>
  <c r="AN89" i="3" s="1"/>
  <c r="AA89" i="3"/>
  <c r="AO89" i="3" s="1"/>
  <c r="AB89" i="3"/>
  <c r="AP89" i="3" s="1"/>
  <c r="AC89" i="3"/>
  <c r="AQ89" i="3" s="1"/>
  <c r="AD89" i="3"/>
  <c r="AR89" i="3" s="1"/>
  <c r="AE89" i="3"/>
  <c r="AS89" i="3" s="1"/>
  <c r="AF89" i="3"/>
  <c r="AT89" i="3" s="1"/>
  <c r="AG89" i="3"/>
  <c r="AU89" i="3" s="1"/>
  <c r="AH89" i="3"/>
  <c r="AV89" i="3" s="1"/>
  <c r="AI89" i="3"/>
  <c r="AW89" i="3" s="1"/>
  <c r="AJ89" i="3"/>
  <c r="AX89" i="3" s="1"/>
  <c r="X90" i="3"/>
  <c r="AL90" i="3" s="1"/>
  <c r="Y90" i="3"/>
  <c r="AM90" i="3" s="1"/>
  <c r="Z90" i="3"/>
  <c r="AN90" i="3" s="1"/>
  <c r="AA90" i="3"/>
  <c r="AO90" i="3" s="1"/>
  <c r="AB90" i="3"/>
  <c r="AP90" i="3" s="1"/>
  <c r="AC90" i="3"/>
  <c r="AQ90" i="3" s="1"/>
  <c r="AD90" i="3"/>
  <c r="AR90" i="3" s="1"/>
  <c r="AE90" i="3"/>
  <c r="AS90" i="3" s="1"/>
  <c r="AF90" i="3"/>
  <c r="AT90" i="3" s="1"/>
  <c r="AG90" i="3"/>
  <c r="AU90" i="3" s="1"/>
  <c r="AH90" i="3"/>
  <c r="AV90" i="3" s="1"/>
  <c r="AI90" i="3"/>
  <c r="AW90" i="3" s="1"/>
  <c r="AJ90" i="3"/>
  <c r="AX90" i="3" s="1"/>
  <c r="X91" i="3"/>
  <c r="AL91" i="3" s="1"/>
  <c r="Y91" i="3"/>
  <c r="AM91" i="3" s="1"/>
  <c r="Z91" i="3"/>
  <c r="AN91" i="3" s="1"/>
  <c r="AA91" i="3"/>
  <c r="AO91" i="3" s="1"/>
  <c r="AB91" i="3"/>
  <c r="AP91" i="3" s="1"/>
  <c r="AC91" i="3"/>
  <c r="AQ91" i="3" s="1"/>
  <c r="AD91" i="3"/>
  <c r="AR91" i="3" s="1"/>
  <c r="AE91" i="3"/>
  <c r="AS91" i="3" s="1"/>
  <c r="AF91" i="3"/>
  <c r="AT91" i="3" s="1"/>
  <c r="AG91" i="3"/>
  <c r="AU91" i="3" s="1"/>
  <c r="AH91" i="3"/>
  <c r="AV91" i="3" s="1"/>
  <c r="AI91" i="3"/>
  <c r="AW91" i="3" s="1"/>
  <c r="AJ91" i="3"/>
  <c r="AX91" i="3" s="1"/>
  <c r="X92" i="3"/>
  <c r="AL92" i="3" s="1"/>
  <c r="Y92" i="3"/>
  <c r="AM92" i="3" s="1"/>
  <c r="Z92" i="3"/>
  <c r="AN92" i="3" s="1"/>
  <c r="AA92" i="3"/>
  <c r="AO92" i="3" s="1"/>
  <c r="AB92" i="3"/>
  <c r="AP92" i="3" s="1"/>
  <c r="AC92" i="3"/>
  <c r="AQ92" i="3" s="1"/>
  <c r="AD92" i="3"/>
  <c r="AR92" i="3" s="1"/>
  <c r="AE92" i="3"/>
  <c r="AS92" i="3" s="1"/>
  <c r="AF92" i="3"/>
  <c r="AT92" i="3" s="1"/>
  <c r="AG92" i="3"/>
  <c r="AU92" i="3" s="1"/>
  <c r="AH92" i="3"/>
  <c r="AV92" i="3" s="1"/>
  <c r="AI92" i="3"/>
  <c r="AW92" i="3" s="1"/>
  <c r="AJ92" i="3"/>
  <c r="AX92" i="3" s="1"/>
  <c r="X93" i="3"/>
  <c r="AL93" i="3" s="1"/>
  <c r="Y93" i="3"/>
  <c r="AM93" i="3" s="1"/>
  <c r="Z93" i="3"/>
  <c r="AN93" i="3" s="1"/>
  <c r="AA93" i="3"/>
  <c r="AO93" i="3" s="1"/>
  <c r="AB93" i="3"/>
  <c r="AP93" i="3" s="1"/>
  <c r="AC93" i="3"/>
  <c r="AQ93" i="3" s="1"/>
  <c r="AD93" i="3"/>
  <c r="AR93" i="3" s="1"/>
  <c r="AE93" i="3"/>
  <c r="AS93" i="3" s="1"/>
  <c r="AF93" i="3"/>
  <c r="AT93" i="3" s="1"/>
  <c r="AG93" i="3"/>
  <c r="AU93" i="3" s="1"/>
  <c r="AH93" i="3"/>
  <c r="AV93" i="3" s="1"/>
  <c r="AI93" i="3"/>
  <c r="AW93" i="3" s="1"/>
  <c r="AJ93" i="3"/>
  <c r="AX93" i="3" s="1"/>
  <c r="X94" i="3"/>
  <c r="AL94" i="3" s="1"/>
  <c r="Y94" i="3"/>
  <c r="AM94" i="3" s="1"/>
  <c r="Z94" i="3"/>
  <c r="AN94" i="3" s="1"/>
  <c r="AA94" i="3"/>
  <c r="AO94" i="3" s="1"/>
  <c r="AB94" i="3"/>
  <c r="AP94" i="3" s="1"/>
  <c r="AC94" i="3"/>
  <c r="AQ94" i="3" s="1"/>
  <c r="AD94" i="3"/>
  <c r="AR94" i="3" s="1"/>
  <c r="AE94" i="3"/>
  <c r="AS94" i="3" s="1"/>
  <c r="AF94" i="3"/>
  <c r="AT94" i="3" s="1"/>
  <c r="AG94" i="3"/>
  <c r="AU94" i="3" s="1"/>
  <c r="AH94" i="3"/>
  <c r="AV94" i="3" s="1"/>
  <c r="AI94" i="3"/>
  <c r="AW94" i="3" s="1"/>
  <c r="AJ94" i="3"/>
  <c r="AX94" i="3" s="1"/>
  <c r="X95" i="3"/>
  <c r="AL95" i="3" s="1"/>
  <c r="Y95" i="3"/>
  <c r="AM95" i="3" s="1"/>
  <c r="Z95" i="3"/>
  <c r="AN95" i="3" s="1"/>
  <c r="AA95" i="3"/>
  <c r="AO95" i="3" s="1"/>
  <c r="AB95" i="3"/>
  <c r="AP95" i="3" s="1"/>
  <c r="AC95" i="3"/>
  <c r="AQ95" i="3" s="1"/>
  <c r="AD95" i="3"/>
  <c r="AR95" i="3" s="1"/>
  <c r="AE95" i="3"/>
  <c r="AS95" i="3" s="1"/>
  <c r="AF95" i="3"/>
  <c r="AT95" i="3" s="1"/>
  <c r="AG95" i="3"/>
  <c r="AU95" i="3" s="1"/>
  <c r="AH95" i="3"/>
  <c r="AV95" i="3" s="1"/>
  <c r="AI95" i="3"/>
  <c r="AW95" i="3" s="1"/>
  <c r="AJ95" i="3"/>
  <c r="AX95" i="3" s="1"/>
  <c r="X96" i="3"/>
  <c r="AL96" i="3" s="1"/>
  <c r="Y96" i="3"/>
  <c r="AM96" i="3" s="1"/>
  <c r="Z96" i="3"/>
  <c r="AN96" i="3" s="1"/>
  <c r="AA96" i="3"/>
  <c r="AO96" i="3" s="1"/>
  <c r="AB96" i="3"/>
  <c r="AP96" i="3" s="1"/>
  <c r="AC96" i="3"/>
  <c r="AQ96" i="3" s="1"/>
  <c r="AD96" i="3"/>
  <c r="AR96" i="3" s="1"/>
  <c r="AE96" i="3"/>
  <c r="AS96" i="3" s="1"/>
  <c r="AF96" i="3"/>
  <c r="AT96" i="3" s="1"/>
  <c r="AG96" i="3"/>
  <c r="AU96" i="3" s="1"/>
  <c r="AH96" i="3"/>
  <c r="AV96" i="3" s="1"/>
  <c r="AI96" i="3"/>
  <c r="AW96" i="3" s="1"/>
  <c r="AJ96" i="3"/>
  <c r="AX96" i="3" s="1"/>
  <c r="X97" i="3"/>
  <c r="AL97" i="3" s="1"/>
  <c r="Y97" i="3"/>
  <c r="AM97" i="3" s="1"/>
  <c r="Z97" i="3"/>
  <c r="AN97" i="3" s="1"/>
  <c r="AA97" i="3"/>
  <c r="AO97" i="3" s="1"/>
  <c r="AB97" i="3"/>
  <c r="AP97" i="3" s="1"/>
  <c r="AC97" i="3"/>
  <c r="AQ97" i="3" s="1"/>
  <c r="AD97" i="3"/>
  <c r="AR97" i="3" s="1"/>
  <c r="AE97" i="3"/>
  <c r="AS97" i="3" s="1"/>
  <c r="AF97" i="3"/>
  <c r="AT97" i="3" s="1"/>
  <c r="AG97" i="3"/>
  <c r="AU97" i="3" s="1"/>
  <c r="AH97" i="3"/>
  <c r="AV97" i="3" s="1"/>
  <c r="AI97" i="3"/>
  <c r="AW97" i="3" s="1"/>
  <c r="AJ97" i="3"/>
  <c r="AX97" i="3" s="1"/>
  <c r="X98" i="3"/>
  <c r="AL98" i="3" s="1"/>
  <c r="Y98" i="3"/>
  <c r="AM98" i="3" s="1"/>
  <c r="Z98" i="3"/>
  <c r="AN98" i="3" s="1"/>
  <c r="AA98" i="3"/>
  <c r="AO98" i="3" s="1"/>
  <c r="AB98" i="3"/>
  <c r="AP98" i="3" s="1"/>
  <c r="AC98" i="3"/>
  <c r="AQ98" i="3" s="1"/>
  <c r="AD98" i="3"/>
  <c r="AR98" i="3" s="1"/>
  <c r="AE98" i="3"/>
  <c r="AS98" i="3" s="1"/>
  <c r="AF98" i="3"/>
  <c r="AT98" i="3" s="1"/>
  <c r="AG98" i="3"/>
  <c r="AU98" i="3" s="1"/>
  <c r="AH98" i="3"/>
  <c r="AV98" i="3" s="1"/>
  <c r="AI98" i="3"/>
  <c r="AW98" i="3" s="1"/>
  <c r="AJ98" i="3"/>
  <c r="AX98" i="3" s="1"/>
  <c r="X99" i="3"/>
  <c r="AL99" i="3" s="1"/>
  <c r="Y99" i="3"/>
  <c r="AM99" i="3" s="1"/>
  <c r="Z99" i="3"/>
  <c r="AN99" i="3" s="1"/>
  <c r="AA99" i="3"/>
  <c r="AO99" i="3" s="1"/>
  <c r="AB99" i="3"/>
  <c r="AP99" i="3" s="1"/>
  <c r="AC99" i="3"/>
  <c r="AQ99" i="3" s="1"/>
  <c r="AD99" i="3"/>
  <c r="AR99" i="3" s="1"/>
  <c r="AE99" i="3"/>
  <c r="AS99" i="3" s="1"/>
  <c r="AF99" i="3"/>
  <c r="AT99" i="3" s="1"/>
  <c r="AG99" i="3"/>
  <c r="AU99" i="3" s="1"/>
  <c r="AH99" i="3"/>
  <c r="AV99" i="3" s="1"/>
  <c r="AI99" i="3"/>
  <c r="AW99" i="3" s="1"/>
  <c r="AJ99" i="3"/>
  <c r="AX99" i="3" s="1"/>
  <c r="X100" i="3"/>
  <c r="AL100" i="3" s="1"/>
  <c r="Y100" i="3"/>
  <c r="AM100" i="3" s="1"/>
  <c r="Z100" i="3"/>
  <c r="AN100" i="3" s="1"/>
  <c r="AA100" i="3"/>
  <c r="AO100" i="3" s="1"/>
  <c r="AB100" i="3"/>
  <c r="AP100" i="3" s="1"/>
  <c r="AC100" i="3"/>
  <c r="AQ100" i="3" s="1"/>
  <c r="AD100" i="3"/>
  <c r="AR100" i="3" s="1"/>
  <c r="AE100" i="3"/>
  <c r="AS100" i="3" s="1"/>
  <c r="AF100" i="3"/>
  <c r="AT100" i="3" s="1"/>
  <c r="AG100" i="3"/>
  <c r="AU100" i="3" s="1"/>
  <c r="AH100" i="3"/>
  <c r="AV100" i="3" s="1"/>
  <c r="AI100" i="3"/>
  <c r="AW100" i="3" s="1"/>
  <c r="AJ100" i="3"/>
  <c r="AX100" i="3" s="1"/>
  <c r="X101" i="3"/>
  <c r="AL101" i="3" s="1"/>
  <c r="Y101" i="3"/>
  <c r="AM101" i="3" s="1"/>
  <c r="Z101" i="3"/>
  <c r="AN101" i="3" s="1"/>
  <c r="AA101" i="3"/>
  <c r="AO101" i="3" s="1"/>
  <c r="AB101" i="3"/>
  <c r="AP101" i="3" s="1"/>
  <c r="AC101" i="3"/>
  <c r="AQ101" i="3" s="1"/>
  <c r="AD101" i="3"/>
  <c r="AR101" i="3" s="1"/>
  <c r="AE101" i="3"/>
  <c r="AS101" i="3" s="1"/>
  <c r="AF101" i="3"/>
  <c r="AT101" i="3" s="1"/>
  <c r="AG101" i="3"/>
  <c r="AU101" i="3" s="1"/>
  <c r="AH101" i="3"/>
  <c r="AV101" i="3" s="1"/>
  <c r="AI101" i="3"/>
  <c r="AW101" i="3" s="1"/>
  <c r="AJ101" i="3"/>
  <c r="AX101" i="3" s="1"/>
  <c r="X102" i="3"/>
  <c r="AL102" i="3" s="1"/>
  <c r="Y102" i="3"/>
  <c r="AM102" i="3" s="1"/>
  <c r="Z102" i="3"/>
  <c r="AN102" i="3" s="1"/>
  <c r="AA102" i="3"/>
  <c r="AO102" i="3" s="1"/>
  <c r="AB102" i="3"/>
  <c r="AP102" i="3" s="1"/>
  <c r="AC102" i="3"/>
  <c r="AQ102" i="3" s="1"/>
  <c r="AD102" i="3"/>
  <c r="AR102" i="3" s="1"/>
  <c r="AE102" i="3"/>
  <c r="AS102" i="3" s="1"/>
  <c r="AF102" i="3"/>
  <c r="AT102" i="3" s="1"/>
  <c r="AG102" i="3"/>
  <c r="AU102" i="3" s="1"/>
  <c r="AH102" i="3"/>
  <c r="AV102" i="3" s="1"/>
  <c r="AI102" i="3"/>
  <c r="AW102" i="3" s="1"/>
  <c r="AJ102" i="3"/>
  <c r="AX102" i="3" s="1"/>
  <c r="X103" i="3"/>
  <c r="AL103" i="3" s="1"/>
  <c r="Y103" i="3"/>
  <c r="AM103" i="3" s="1"/>
  <c r="Z103" i="3"/>
  <c r="AN103" i="3" s="1"/>
  <c r="AA103" i="3"/>
  <c r="AO103" i="3" s="1"/>
  <c r="AB103" i="3"/>
  <c r="AP103" i="3" s="1"/>
  <c r="AC103" i="3"/>
  <c r="AQ103" i="3" s="1"/>
  <c r="AD103" i="3"/>
  <c r="AR103" i="3" s="1"/>
  <c r="AE103" i="3"/>
  <c r="AS103" i="3" s="1"/>
  <c r="AF103" i="3"/>
  <c r="AT103" i="3" s="1"/>
  <c r="AG103" i="3"/>
  <c r="AU103" i="3" s="1"/>
  <c r="AH103" i="3"/>
  <c r="AV103" i="3" s="1"/>
  <c r="AI103" i="3"/>
  <c r="AW103" i="3" s="1"/>
  <c r="AJ103" i="3"/>
  <c r="AX103" i="3" s="1"/>
  <c r="W103" i="3"/>
  <c r="AK103" i="3" s="1"/>
  <c r="W102" i="3"/>
  <c r="AK102" i="3" s="1"/>
  <c r="W101" i="3"/>
  <c r="AK101" i="3" s="1"/>
  <c r="W100" i="3"/>
  <c r="AK100" i="3" s="1"/>
  <c r="W99" i="3"/>
  <c r="AK99" i="3" s="1"/>
  <c r="W98" i="3"/>
  <c r="AK98" i="3" s="1"/>
  <c r="W97" i="3"/>
  <c r="AK97" i="3" s="1"/>
  <c r="W96" i="3"/>
  <c r="AK96" i="3" s="1"/>
  <c r="W95" i="3"/>
  <c r="AK95" i="3" s="1"/>
  <c r="W94" i="3"/>
  <c r="AK94" i="3" s="1"/>
  <c r="W93" i="3"/>
  <c r="AK93" i="3" s="1"/>
  <c r="W92" i="3"/>
  <c r="AK92" i="3" s="1"/>
  <c r="W91" i="3"/>
  <c r="AK91" i="3" s="1"/>
  <c r="W90" i="3"/>
  <c r="AK90" i="3" s="1"/>
  <c r="W89" i="3"/>
  <c r="AK89" i="3" s="1"/>
  <c r="W88" i="3"/>
  <c r="AK88" i="3" s="1"/>
  <c r="W87" i="3"/>
  <c r="AK87" i="3" s="1"/>
  <c r="W86" i="3"/>
  <c r="AK86" i="3" s="1"/>
  <c r="W85" i="3"/>
  <c r="AK85" i="3" s="1"/>
  <c r="W84" i="3"/>
  <c r="AK84" i="3" s="1"/>
  <c r="W83" i="3"/>
  <c r="AK83" i="3" s="1"/>
  <c r="W82" i="3"/>
  <c r="AK82" i="3" s="1"/>
  <c r="W81" i="3"/>
  <c r="AK81" i="3" s="1"/>
  <c r="W80" i="3"/>
  <c r="AK80" i="3" s="1"/>
  <c r="W79" i="3"/>
  <c r="AK79" i="3" s="1"/>
  <c r="W78" i="3"/>
  <c r="AK78" i="3" s="1"/>
  <c r="W77" i="3"/>
  <c r="AK77" i="3" s="1"/>
  <c r="W76" i="3"/>
  <c r="AK76" i="3" s="1"/>
  <c r="W75" i="3"/>
  <c r="AK75" i="3" s="1"/>
  <c r="W74" i="3"/>
  <c r="AK74" i="3" s="1"/>
  <c r="W73" i="3"/>
  <c r="AK73" i="3" s="1"/>
  <c r="W72" i="3"/>
  <c r="AK72" i="3" s="1"/>
  <c r="W71" i="3"/>
  <c r="AK71" i="3" s="1"/>
  <c r="W70" i="3"/>
  <c r="AK70" i="3" s="1"/>
  <c r="W69" i="3"/>
  <c r="AK69" i="3" s="1"/>
  <c r="W68" i="3"/>
  <c r="AK68" i="3" s="1"/>
  <c r="W67" i="3"/>
  <c r="AK67" i="3" s="1"/>
  <c r="W66" i="3"/>
  <c r="AK66" i="3" s="1"/>
  <c r="W65" i="3"/>
  <c r="AK65" i="3" s="1"/>
  <c r="W64" i="3"/>
  <c r="AK64" i="3" s="1"/>
  <c r="W63" i="3"/>
  <c r="AK63" i="3" s="1"/>
  <c r="W62" i="3"/>
  <c r="AK62" i="3" s="1"/>
  <c r="W61" i="3"/>
  <c r="AK61" i="3" s="1"/>
  <c r="W60" i="3"/>
  <c r="AK60" i="3" s="1"/>
  <c r="W59" i="3"/>
  <c r="AK59" i="3" s="1"/>
  <c r="W58" i="3"/>
  <c r="AK58" i="3" s="1"/>
  <c r="W57" i="3"/>
  <c r="AK57" i="3" s="1"/>
  <c r="W56" i="3"/>
  <c r="AK56" i="3" s="1"/>
  <c r="W55" i="3"/>
  <c r="AK55" i="3" s="1"/>
  <c r="W54" i="3"/>
  <c r="AK54" i="3" s="1"/>
  <c r="W53" i="3"/>
  <c r="AK53" i="3" s="1"/>
  <c r="W52" i="3"/>
  <c r="AK52" i="3" s="1"/>
  <c r="W51" i="3"/>
  <c r="AK51" i="3" s="1"/>
  <c r="W50" i="3"/>
  <c r="AK50" i="3" s="1"/>
  <c r="W49" i="3"/>
  <c r="AK49" i="3" s="1"/>
  <c r="W48" i="3"/>
  <c r="AK48" i="3" s="1"/>
  <c r="W47" i="3"/>
  <c r="AK47" i="3" s="1"/>
  <c r="W46" i="3"/>
  <c r="AK46" i="3" s="1"/>
  <c r="W45" i="3"/>
  <c r="AK45" i="3" s="1"/>
  <c r="W44" i="3"/>
  <c r="AK44" i="3" s="1"/>
  <c r="W43" i="3"/>
  <c r="AK43" i="3" s="1"/>
  <c r="W42" i="3"/>
  <c r="AK42" i="3" s="1"/>
  <c r="W41" i="3"/>
  <c r="AK41" i="3" s="1"/>
  <c r="W40" i="3"/>
  <c r="AK40" i="3" s="1"/>
  <c r="W39" i="3"/>
  <c r="AK39" i="3" s="1"/>
  <c r="W38" i="3"/>
  <c r="AK38" i="3" s="1"/>
  <c r="W37" i="3"/>
  <c r="AK37" i="3" s="1"/>
  <c r="W36" i="3"/>
  <c r="AK36" i="3" s="1"/>
  <c r="W35" i="3"/>
  <c r="AK35" i="3" s="1"/>
  <c r="W34" i="3"/>
  <c r="AK34" i="3" s="1"/>
  <c r="W33" i="3"/>
  <c r="AK33" i="3" s="1"/>
  <c r="W32" i="3"/>
  <c r="AK32" i="3" s="1"/>
  <c r="W31" i="3"/>
  <c r="AK31" i="3" s="1"/>
  <c r="W30" i="3"/>
  <c r="AK30" i="3" s="1"/>
  <c r="W29" i="3"/>
  <c r="AK29" i="3" s="1"/>
  <c r="W28" i="3"/>
  <c r="AK28" i="3" s="1"/>
  <c r="W27" i="3"/>
  <c r="AK27" i="3" s="1"/>
  <c r="W26" i="3"/>
  <c r="AK26" i="3" s="1"/>
  <c r="W25" i="3"/>
  <c r="AK25" i="3" s="1"/>
  <c r="W24" i="3"/>
  <c r="AK24" i="3" s="1"/>
  <c r="W23" i="3"/>
  <c r="AK23" i="3" s="1"/>
  <c r="W22" i="3"/>
  <c r="AK22" i="3" s="1"/>
  <c r="W21" i="3"/>
  <c r="AK21" i="3" s="1"/>
  <c r="W20" i="3"/>
  <c r="AK20" i="3" s="1"/>
  <c r="W19" i="3"/>
  <c r="AK19" i="3" s="1"/>
  <c r="W18" i="3"/>
  <c r="AK18" i="3" s="1"/>
  <c r="W17" i="3"/>
  <c r="AK17" i="3" s="1"/>
  <c r="W16" i="3"/>
  <c r="AK16" i="3" s="1"/>
  <c r="W15" i="3"/>
  <c r="AK15" i="3" s="1"/>
  <c r="W14" i="3"/>
  <c r="AK14" i="3" s="1"/>
  <c r="W13" i="3"/>
  <c r="AK13" i="3" s="1"/>
  <c r="W12" i="3"/>
  <c r="AK12" i="3" s="1"/>
  <c r="W11" i="3"/>
  <c r="AK11" i="3" s="1"/>
  <c r="W10" i="3"/>
  <c r="AK10" i="3" s="1"/>
  <c r="W9" i="3"/>
  <c r="AK9" i="3" s="1"/>
  <c r="W8" i="3"/>
  <c r="AK8" i="3" s="1"/>
  <c r="W7" i="3"/>
  <c r="AK7" i="3" s="1"/>
  <c r="W6" i="3"/>
  <c r="AK6" i="3" s="1"/>
  <c r="W5" i="3"/>
  <c r="AK5" i="3" s="1"/>
  <c r="W4" i="3"/>
  <c r="AK4" i="3" s="1"/>
  <c r="W3" i="3"/>
  <c r="AK3" i="3" s="1"/>
  <c r="X3" i="3"/>
  <c r="AL3" i="3" s="1"/>
  <c r="Y3" i="3"/>
  <c r="AM3" i="3" s="1"/>
  <c r="Z3" i="3"/>
  <c r="AN3" i="3" s="1"/>
  <c r="AA3" i="3"/>
  <c r="AO3" i="3" s="1"/>
  <c r="AB3" i="3"/>
  <c r="AP3" i="3" s="1"/>
  <c r="AC3" i="3"/>
  <c r="AQ3" i="3" s="1"/>
  <c r="AD3" i="3"/>
  <c r="AR3" i="3" s="1"/>
  <c r="AE3" i="3"/>
  <c r="AS3" i="3" s="1"/>
  <c r="AF3" i="3"/>
  <c r="AT3" i="3" s="1"/>
  <c r="AG3" i="3"/>
  <c r="AU3" i="3" s="1"/>
  <c r="AH3" i="3"/>
  <c r="AV3" i="3" s="1"/>
  <c r="AI3" i="3"/>
  <c r="AW3" i="3" s="1"/>
  <c r="AJ3" i="3"/>
  <c r="AX3" i="3" s="1"/>
  <c r="X2" i="3"/>
  <c r="Y2" i="3" s="1"/>
  <c r="Z2" i="3" s="1"/>
  <c r="AA2" i="3" s="1"/>
  <c r="AB2" i="3" s="1"/>
  <c r="AC2" i="3" s="1"/>
  <c r="AD2" i="3" s="1"/>
  <c r="AE2" i="3" s="1"/>
  <c r="AF2" i="3" s="1"/>
  <c r="AG2" i="3" s="1"/>
  <c r="AH2" i="3" s="1"/>
  <c r="AI2" i="3" s="1"/>
  <c r="AJ2" i="3" s="1"/>
  <c r="K26" i="2" l="1"/>
  <c r="L76" i="2"/>
  <c r="K81" i="2"/>
  <c r="L40" i="2"/>
  <c r="K9" i="2"/>
  <c r="K45" i="2"/>
  <c r="K77" i="2"/>
  <c r="J113" i="2"/>
  <c r="J114" i="2"/>
  <c r="J112" i="2"/>
  <c r="K14" i="2"/>
  <c r="L27" i="2"/>
  <c r="J107" i="2"/>
  <c r="J106" i="2"/>
  <c r="J108" i="2"/>
  <c r="K50" i="2"/>
  <c r="O77" i="2"/>
  <c r="N114" i="2"/>
  <c r="N112" i="2"/>
  <c r="N113" i="2"/>
  <c r="O27" i="2"/>
  <c r="N107" i="2"/>
  <c r="N106" i="2"/>
  <c r="N108" i="2"/>
  <c r="K55" i="2"/>
  <c r="L64" i="2"/>
  <c r="K69" i="2"/>
  <c r="K2" i="2"/>
  <c r="L19" i="2"/>
  <c r="K33" i="2"/>
  <c r="K74" i="2"/>
  <c r="K38" i="2"/>
  <c r="L88" i="2"/>
  <c r="L4" i="2"/>
  <c r="K94" i="2"/>
  <c r="K86" i="2"/>
  <c r="J120" i="2"/>
  <c r="J122" i="2"/>
  <c r="J121" i="2"/>
  <c r="J103" i="2"/>
  <c r="J105" i="2"/>
  <c r="J104" i="2"/>
  <c r="N104" i="2"/>
  <c r="N103" i="2"/>
  <c r="N105" i="2"/>
  <c r="K52" i="2"/>
  <c r="J110" i="2"/>
  <c r="J109" i="2"/>
  <c r="J111" i="2"/>
  <c r="K93" i="2"/>
  <c r="L100" i="2"/>
  <c r="L52" i="2"/>
  <c r="L28" i="2"/>
  <c r="O52" i="2"/>
  <c r="N111" i="2"/>
  <c r="N110" i="2"/>
  <c r="N109" i="2"/>
  <c r="K91" i="2"/>
  <c r="K31" i="2"/>
  <c r="K96" i="2"/>
  <c r="L96" i="2"/>
  <c r="O2" i="2"/>
  <c r="K79" i="2"/>
  <c r="K36" i="2"/>
  <c r="L84" i="2"/>
  <c r="K84" i="2"/>
  <c r="K5" i="2"/>
  <c r="L5" i="2"/>
  <c r="L17" i="2"/>
  <c r="K17" i="2"/>
  <c r="K60" i="2"/>
  <c r="L60" i="2"/>
  <c r="K43" i="2"/>
  <c r="K24" i="2"/>
  <c r="L24" i="2"/>
  <c r="K67" i="2"/>
  <c r="L72" i="2"/>
  <c r="K72" i="2"/>
  <c r="L48" i="2"/>
  <c r="K48" i="2"/>
  <c r="K12" i="2"/>
  <c r="O76" i="2"/>
  <c r="K65" i="2"/>
  <c r="K10" i="2"/>
  <c r="K22" i="2"/>
  <c r="L29" i="2"/>
  <c r="K46" i="2"/>
  <c r="K70" i="2"/>
  <c r="K15" i="2"/>
  <c r="K51" i="2"/>
  <c r="L82" i="2"/>
  <c r="K87" i="2"/>
  <c r="K8" i="2"/>
  <c r="K44" i="2"/>
  <c r="K37" i="2"/>
  <c r="K73" i="2"/>
  <c r="L92" i="2"/>
  <c r="K6" i="2"/>
  <c r="L13" i="2"/>
  <c r="K18" i="2"/>
  <c r="L25" i="2"/>
  <c r="K30" i="2"/>
  <c r="K42" i="2"/>
  <c r="L49" i="2"/>
  <c r="K54" i="2"/>
  <c r="L61" i="2"/>
  <c r="K66" i="2"/>
  <c r="K78" i="2"/>
  <c r="L85" i="2"/>
  <c r="K90" i="2"/>
  <c r="L97" i="2"/>
  <c r="K102" i="2"/>
  <c r="K53" i="2"/>
  <c r="K101" i="2"/>
  <c r="K34" i="2"/>
  <c r="K58" i="2"/>
  <c r="L77" i="2"/>
  <c r="L89" i="2"/>
  <c r="L3" i="2"/>
  <c r="L105" i="2" s="1"/>
  <c r="K68" i="2"/>
  <c r="L75" i="2"/>
  <c r="L20" i="2"/>
  <c r="L56" i="2"/>
  <c r="L80" i="2"/>
  <c r="K11" i="2"/>
  <c r="K23" i="2"/>
  <c r="K35" i="2"/>
  <c r="K47" i="2"/>
  <c r="K59" i="2"/>
  <c r="K71" i="2"/>
  <c r="K83" i="2"/>
  <c r="K95" i="2"/>
  <c r="K41" i="2"/>
  <c r="K27" i="2"/>
  <c r="K39" i="2"/>
  <c r="K63" i="2"/>
  <c r="K99" i="2"/>
  <c r="K32" i="2"/>
  <c r="K113" i="2" l="1"/>
  <c r="K114" i="2"/>
  <c r="K112" i="2"/>
  <c r="O110" i="2"/>
  <c r="O111" i="2"/>
  <c r="O109" i="2"/>
  <c r="L109" i="2"/>
  <c r="L111" i="2"/>
  <c r="L110" i="2"/>
  <c r="J124" i="2"/>
  <c r="K120" i="2"/>
  <c r="K121" i="2"/>
  <c r="K122" i="2"/>
  <c r="K105" i="2"/>
  <c r="K103" i="2"/>
  <c r="K104" i="2"/>
  <c r="L107" i="2"/>
  <c r="L108" i="2"/>
  <c r="L106" i="2"/>
  <c r="L104" i="2"/>
  <c r="O106" i="2"/>
  <c r="O107" i="2"/>
  <c r="O108" i="2"/>
  <c r="K107" i="2"/>
  <c r="K108" i="2"/>
  <c r="K106" i="2"/>
  <c r="O104" i="2"/>
  <c r="O105" i="2"/>
  <c r="O103" i="2"/>
  <c r="L103" i="2"/>
  <c r="L113" i="2"/>
  <c r="L114" i="2"/>
  <c r="L112" i="2"/>
  <c r="O114" i="2"/>
  <c r="O113" i="2"/>
  <c r="O112" i="2"/>
  <c r="K109" i="2"/>
  <c r="K111" i="2"/>
  <c r="K110" i="2"/>
  <c r="F108" i="2"/>
  <c r="F107" i="2"/>
  <c r="F106" i="2"/>
  <c r="F105" i="2"/>
  <c r="F104" i="2"/>
  <c r="F103" i="2"/>
  <c r="K123" i="2" l="1"/>
  <c r="I123" i="2"/>
  <c r="J123" i="2"/>
  <c r="K124" i="2"/>
  <c r="I124" i="2"/>
</calcChain>
</file>

<file path=xl/sharedStrings.xml><?xml version="1.0" encoding="utf-8"?>
<sst xmlns="http://schemas.openxmlformats.org/spreadsheetml/2006/main" count="1246" uniqueCount="237">
  <si>
    <t>Descriptions for supplementary tables</t>
  </si>
  <si>
    <t>Table S1</t>
  </si>
  <si>
    <t>Station Name</t>
  </si>
  <si>
    <t>NOAA ID</t>
  </si>
  <si>
    <t>Lat</t>
  </si>
  <si>
    <t>Long</t>
  </si>
  <si>
    <t>MHHW (m)</t>
  </si>
  <si>
    <t>RSLR2100 (m)</t>
  </si>
  <si>
    <t>1%EWL2100 relative to MSL (m)</t>
  </si>
  <si>
    <t>Skagway</t>
  </si>
  <si>
    <t>High-tide</t>
  </si>
  <si>
    <t>Nikiski</t>
  </si>
  <si>
    <t>Juneau</t>
  </si>
  <si>
    <t>Seldovia</t>
  </si>
  <si>
    <t>Anchorage</t>
  </si>
  <si>
    <t>Yakutat</t>
  </si>
  <si>
    <t>Kodiak Island</t>
  </si>
  <si>
    <t>Valdez</t>
  </si>
  <si>
    <t>Seward</t>
  </si>
  <si>
    <t>Sitka</t>
  </si>
  <si>
    <t>Unalaska</t>
  </si>
  <si>
    <t>Moderate-tide</t>
  </si>
  <si>
    <t>Neah Bay</t>
  </si>
  <si>
    <t>Elevated-tide</t>
  </si>
  <si>
    <t>Ketchikan</t>
  </si>
  <si>
    <t>Cherry Point</t>
  </si>
  <si>
    <t>Port Angeles</t>
  </si>
  <si>
    <t>Astoria</t>
  </si>
  <si>
    <t>Crescent City</t>
  </si>
  <si>
    <t>Toke Point</t>
  </si>
  <si>
    <t>Friday Harbor</t>
  </si>
  <si>
    <t>Adak Island</t>
  </si>
  <si>
    <t>Port Townsend</t>
  </si>
  <si>
    <t>Cordova</t>
  </si>
  <si>
    <t>Charleston</t>
  </si>
  <si>
    <t>Seattle</t>
  </si>
  <si>
    <t>Alameda</t>
  </si>
  <si>
    <t>South Beach</t>
  </si>
  <si>
    <t>Port San Luis</t>
  </si>
  <si>
    <t>Los Angeles</t>
  </si>
  <si>
    <t>Sand Point</t>
  </si>
  <si>
    <t>Eastport</t>
  </si>
  <si>
    <t>Monterey</t>
  </si>
  <si>
    <t>Santa Monica</t>
  </si>
  <si>
    <t>Portland</t>
  </si>
  <si>
    <t>Bar Harbor</t>
  </si>
  <si>
    <t>San Francisco</t>
  </si>
  <si>
    <t>Point Reyes</t>
  </si>
  <si>
    <t>La Jolla</t>
  </si>
  <si>
    <t>San Diego</t>
  </si>
  <si>
    <t>Boston</t>
  </si>
  <si>
    <t>Providence</t>
  </si>
  <si>
    <t>Bridgeport</t>
  </si>
  <si>
    <t>Magueyes Is.</t>
  </si>
  <si>
    <t>Low-tide</t>
  </si>
  <si>
    <t>Charlotte Amali</t>
  </si>
  <si>
    <t>Kings Point</t>
  </si>
  <si>
    <t>San Juan</t>
  </si>
  <si>
    <t>Wilmington</t>
  </si>
  <si>
    <t>New London</t>
  </si>
  <si>
    <t>Newport</t>
  </si>
  <si>
    <t>Pensacola</t>
  </si>
  <si>
    <t>Springmaid Pier</t>
  </si>
  <si>
    <t>Woods Hole</t>
  </si>
  <si>
    <t>Philadelphia</t>
  </si>
  <si>
    <t>Cedar Key</t>
  </si>
  <si>
    <t>The Battery</t>
  </si>
  <si>
    <t>Port Jefferson</t>
  </si>
  <si>
    <t>Baltimore</t>
  </si>
  <si>
    <t>Fernandina</t>
  </si>
  <si>
    <t>Mayport</t>
  </si>
  <si>
    <t>Washington</t>
  </si>
  <si>
    <t>Montauk</t>
  </si>
  <si>
    <t>Annapolis</t>
  </si>
  <si>
    <t>Nantucket Is.</t>
  </si>
  <si>
    <t>Beaufort</t>
  </si>
  <si>
    <t>Fort Myers</t>
  </si>
  <si>
    <t>Naples</t>
  </si>
  <si>
    <t>Cambridge</t>
  </si>
  <si>
    <t>Lewes</t>
  </si>
  <si>
    <t>Clearwater Bch.</t>
  </si>
  <si>
    <t>Key West</t>
  </si>
  <si>
    <t>Solomons Is.</t>
  </si>
  <si>
    <t>St. Petersburg</t>
  </si>
  <si>
    <t>Fort Pulaski</t>
  </si>
  <si>
    <t>Dauphin Island</t>
  </si>
  <si>
    <t>Vaca Key</t>
  </si>
  <si>
    <t>Kiptopeke</t>
  </si>
  <si>
    <t>Cape May</t>
  </si>
  <si>
    <t>Sandy Hook</t>
  </si>
  <si>
    <t>Atlantic City</t>
  </si>
  <si>
    <t>Guam</t>
  </si>
  <si>
    <t>Lewisetta</t>
  </si>
  <si>
    <t>CBBT</t>
  </si>
  <si>
    <t>Portsmouth</t>
  </si>
  <si>
    <t>Sewells Point</t>
  </si>
  <si>
    <t>Johnston Atoll</t>
  </si>
  <si>
    <t>Port Isabel</t>
  </si>
  <si>
    <t>Kwajalein</t>
  </si>
  <si>
    <t>Nawiliwili</t>
  </si>
  <si>
    <t>Honolulu</t>
  </si>
  <si>
    <t>Mokuoloe</t>
  </si>
  <si>
    <t>Pago Pago</t>
  </si>
  <si>
    <t>Midway Atoll</t>
  </si>
  <si>
    <t>Wake Island</t>
  </si>
  <si>
    <t>Kahului</t>
  </si>
  <si>
    <t>Hilo</t>
  </si>
  <si>
    <t>Sabine Pass</t>
  </si>
  <si>
    <t>Rockport</t>
  </si>
  <si>
    <t>Galves. Pier 21</t>
  </si>
  <si>
    <t>Glv. Pleasure</t>
  </si>
  <si>
    <t>Freeport</t>
  </si>
  <si>
    <t>Grand Isle</t>
  </si>
  <si>
    <t>Reference 1%EWL1992 relative to MHHW (m)</t>
  </si>
  <si>
    <t>Tide MHHW type</t>
  </si>
  <si>
    <t>Reference 1%EWL  type</t>
  </si>
  <si>
    <t>Reference-elevated</t>
  </si>
  <si>
    <t>Reference-low</t>
  </si>
  <si>
    <t>Reference-moderate</t>
  </si>
  <si>
    <t>Min</t>
  </si>
  <si>
    <t>Mean</t>
  </si>
  <si>
    <t>Max</t>
  </si>
  <si>
    <t>Slow (25)</t>
  </si>
  <si>
    <t>Moderate (25)</t>
  </si>
  <si>
    <t>Fast (24)</t>
  </si>
  <si>
    <t>Note: The number in brackets indicates the total number of tide gauges in each increasing risk category.</t>
  </si>
  <si>
    <t>NOAA Name</t>
  </si>
  <si>
    <t>RSL GridNum</t>
  </si>
  <si>
    <t>Skagway, Taiya Inlet</t>
  </si>
  <si>
    <t>Yakutat, Yakutat Bay</t>
  </si>
  <si>
    <t>San Diego, San Diego Bay</t>
  </si>
  <si>
    <t>Charlotte Amalie</t>
  </si>
  <si>
    <t>Magueyes Island</t>
  </si>
  <si>
    <t>San Juan, La Puntilla, San Juan Bay</t>
  </si>
  <si>
    <t>PORT JEFFERSON</t>
  </si>
  <si>
    <t>Baltimore, Fort McHenry, Patapsco River</t>
  </si>
  <si>
    <t>Fernandina Beach</t>
  </si>
  <si>
    <t>Mayport (Ferry Depot)</t>
  </si>
  <si>
    <t>Nantucket Island</t>
  </si>
  <si>
    <t>Beaufort, Duke Marine Lab</t>
  </si>
  <si>
    <t>Naples, Gulf of Mexico</t>
  </si>
  <si>
    <t>Charleston, Cooper River Entrance</t>
  </si>
  <si>
    <t>Clearwater Beach</t>
  </si>
  <si>
    <t>Solomons Island</t>
  </si>
  <si>
    <t>St. Petersburg, Tampa Bay</t>
  </si>
  <si>
    <t>Vaca Key, Florida Bay</t>
  </si>
  <si>
    <t>Apra Harbor, Guam</t>
  </si>
  <si>
    <t>PORTSMOUTH, NORFOLK NAVAL SHIPYARD</t>
  </si>
  <si>
    <t>Chesapeake Bay Bridge Tunnel</t>
  </si>
  <si>
    <t>Kwajalein, Marshall Islands</t>
  </si>
  <si>
    <t>Sand Island, Midway Islands</t>
  </si>
  <si>
    <t>Pago Pago, American Samoa</t>
  </si>
  <si>
    <t>Wake Island, Pacific Ocean</t>
  </si>
  <si>
    <t>Kahului, Kahului Harbor</t>
  </si>
  <si>
    <t>Sabine Pass North</t>
  </si>
  <si>
    <t>Hilo, Hilo Bay, Kuhio Bay</t>
  </si>
  <si>
    <t>Galveston Pier 21</t>
  </si>
  <si>
    <t>Galveston Pleasure Pier</t>
  </si>
  <si>
    <t>Relative sea-level rise (RSLR, m) projected from 1992 by Sweet et al. 2022</t>
  </si>
  <si>
    <t>Table S2</t>
  </si>
  <si>
    <t>Table S3</t>
  </si>
  <si>
    <t>Reference-high</t>
  </si>
  <si>
    <t>Surge (m)</t>
  </si>
  <si>
    <t xml:space="preserve">Surge caused by projected relative sea-level rise (RSLR, m) </t>
  </si>
  <si>
    <r>
      <t xml:space="preserve">Derived 1% extrem water level (1%EWL, m)  (= MHHW + EWL1992 + RSLR + </t>
    </r>
    <r>
      <rPr>
        <b/>
        <sz val="11"/>
        <color theme="1"/>
        <rFont val="Aptos Narrow"/>
        <family val="2"/>
      </rPr>
      <t>α*RSLR</t>
    </r>
    <r>
      <rPr>
        <b/>
        <sz val="11"/>
        <color theme="1"/>
        <rFont val="Aptos Narrow"/>
        <family val="2"/>
        <scheme val="minor"/>
      </rPr>
      <t>)</t>
    </r>
  </si>
  <si>
    <r>
      <t xml:space="preserve">Surge rate </t>
    </r>
    <r>
      <rPr>
        <b/>
        <sz val="11"/>
        <color theme="1"/>
        <rFont val="Aptos Narrow"/>
        <family val="2"/>
      </rPr>
      <t>α</t>
    </r>
    <r>
      <rPr>
        <b/>
        <sz val="11"/>
        <color theme="1"/>
        <rFont val="Aptos Narrow"/>
        <family val="2"/>
        <scheme val="minor"/>
      </rPr>
      <t xml:space="preserve"> (%)</t>
    </r>
  </si>
  <si>
    <t>Method No. 2 categorization of EWLR</t>
  </si>
  <si>
    <t>Low rise</t>
  </si>
  <si>
    <t>Moderate rise</t>
  </si>
  <si>
    <t>High rise</t>
  </si>
  <si>
    <t>Rate of RSLR2020-2100 (mm/y)</t>
  </si>
  <si>
    <t>Surge rate (2020-2100) (mm/y)</t>
  </si>
  <si>
    <t>EWLR rate (2020-2100) (mm/y)</t>
  </si>
  <si>
    <t>EWLR2100 (m)</t>
  </si>
  <si>
    <t>Method No. 1 categorization of EWLR</t>
  </si>
  <si>
    <t>Fast rise</t>
  </si>
  <si>
    <t>Surge2100 (m)</t>
  </si>
  <si>
    <r>
      <t xml:space="preserve">Surge amplification factor </t>
    </r>
    <r>
      <rPr>
        <b/>
        <sz val="11"/>
        <color theme="1"/>
        <rFont val="Aptos Narrow"/>
        <family val="2"/>
      </rPr>
      <t>α</t>
    </r>
    <r>
      <rPr>
        <b/>
        <sz val="11"/>
        <color theme="1"/>
        <rFont val="Aptos Narrow"/>
        <family val="2"/>
        <scheme val="minor"/>
      </rPr>
      <t xml:space="preserve"> (%)</t>
    </r>
  </si>
  <si>
    <t>Surge amplification factor α (%)</t>
  </si>
  <si>
    <t>The surge amplification factor α (%) value is from Moftakhari et al. (2024).</t>
  </si>
  <si>
    <t>High (26)</t>
  </si>
  <si>
    <t>Skagway, AK</t>
  </si>
  <si>
    <t>Nikiski, AK</t>
  </si>
  <si>
    <t>Juneau, AK</t>
  </si>
  <si>
    <t>Seldovia, AK</t>
  </si>
  <si>
    <t>Anchorage, AK</t>
  </si>
  <si>
    <t>Yakutat, AK</t>
  </si>
  <si>
    <t>Kodiak Island, AK</t>
  </si>
  <si>
    <t>Valdez, AK</t>
  </si>
  <si>
    <t>Sitka, AK</t>
  </si>
  <si>
    <t>Unalaska, AK</t>
  </si>
  <si>
    <t>Neah Bay, WA</t>
  </si>
  <si>
    <t>Cherry Point, WA</t>
  </si>
  <si>
    <t>Port Angeles, WA</t>
  </si>
  <si>
    <t>Friday Harbor, WA</t>
  </si>
  <si>
    <t>Seattle, WA</t>
  </si>
  <si>
    <t>Port Townsend, WA</t>
  </si>
  <si>
    <t>Toke Point, WA</t>
  </si>
  <si>
    <t>South Beach, OR</t>
  </si>
  <si>
    <t>Charleston, OR</t>
  </si>
  <si>
    <t>Astoria, OR</t>
  </si>
  <si>
    <t>Crescent City, CA</t>
  </si>
  <si>
    <t>Adak Island, AK</t>
  </si>
  <si>
    <t>Cordova, AK</t>
  </si>
  <si>
    <t>Ketchikan, AK</t>
  </si>
  <si>
    <t>Seward, AK</t>
  </si>
  <si>
    <t>Very slow EWLR zone (14)</t>
  </si>
  <si>
    <t>Slow rise EWLR zone (11)</t>
  </si>
  <si>
    <t>Moderate EWLR zone (16)</t>
  </si>
  <si>
    <t>Predominately Fast EWLR zone (35)</t>
  </si>
  <si>
    <t>High EWLR zone (25)</t>
  </si>
  <si>
    <t>Hazard type (1%EWL2100 reltive to MSL)</t>
  </si>
  <si>
    <r>
      <t xml:space="preserve">Derivation of projected 1% extreme water levels in 2100 (1%EWL2100) from tidal baseline (MHHW), reference 1%EWL, and projected extreme water level rise (EWLR2100) across 101 tide gauges along the U.S. coasts. </t>
    </r>
    <r>
      <rPr>
        <sz val="11"/>
        <color theme="1"/>
        <rFont val="Aptos Narrow"/>
        <family val="2"/>
        <scheme val="minor"/>
      </rPr>
      <t>This table compiles MHHW and reference 1%EWL values (based on NOAA CO-OPS 2025 updates to Gill and Schultz, 2001, and Zervas, 2013), projected relative sea-level rise (RSLR2100) from Sweet et al. (2022), and corresponding storm-surge contributions estimated using a surge amplification factor (α). It further provides calculated average rates of RSLR and surge, combined EWLR rates for 2020–2100, derived 1%EWL2100 estimates, and percentile-based classifications of increasing hazard based on the method described in Table 2.</t>
    </r>
  </si>
  <si>
    <r>
      <t xml:space="preserve">Projected relative sea-level rise (RSLR), storm-surge contributions, and 1% extreme water levels (1%EWL) from 2020 to 2150 across 101 tide gauges along the U.S. coasts. </t>
    </r>
    <r>
      <rPr>
        <sz val="11"/>
        <color theme="1"/>
        <rFont val="Aptos Narrow"/>
        <family val="2"/>
        <scheme val="minor"/>
      </rPr>
      <t>Projections are based on Sweet et al. (2022), with adjustments applied to align with the 1992 reference baseline by incorporating offsets for the periods 1992–2000 and 2000–2005.</t>
    </r>
  </si>
  <si>
    <t>Moderate-hazard</t>
  </si>
  <si>
    <t>Elevated-hazard</t>
  </si>
  <si>
    <t>High-hazard</t>
  </si>
  <si>
    <t>Low-hazard</t>
  </si>
  <si>
    <t>Statistics for EWLR types based on the Method in Table 2</t>
  </si>
  <si>
    <t>Note: The number in brackets indicates the total number of tide gauges in each EWLR category.</t>
  </si>
  <si>
    <t>The surge amplification factor, α (%), is derived from MHHW (m) in Column G using Equation (S1).</t>
  </si>
  <si>
    <t>National EWLR zonation and associated summary statistics based on the method described in Table 3.</t>
  </si>
  <si>
    <t>Differene relative to 1.5 m of GMSLR in the 21st century, m</t>
  </si>
  <si>
    <t>Statistics for EWLR types based on Method in Table 3</t>
  </si>
  <si>
    <t>Very Low EWLR Zone</t>
  </si>
  <si>
    <t>Low EWLR Zone</t>
  </si>
  <si>
    <t>Moderate EWLR Zone</t>
  </si>
  <si>
    <t>Predominately Fast EWLR Zone</t>
  </si>
  <si>
    <t>High EWLR Zone</t>
  </si>
  <si>
    <t>High EWLR zone (17)</t>
  </si>
  <si>
    <t>Predominately Fast EWLR zone (43)</t>
  </si>
  <si>
    <t>EWLR type</t>
  </si>
  <si>
    <t>Low-EWLR</t>
  </si>
  <si>
    <t>Moderate-EWLR</t>
  </si>
  <si>
    <t>Fast-EWLR</t>
  </si>
  <si>
    <t>High-EWLR</t>
  </si>
  <si>
    <t>hazard2100 Hazrd 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</si>
</sst>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Border="1"/>
    <xf numFmtId="2" fontId="0" fillId="0" borderId="1" xfId="0" applyNumberFormat="1" applyBorder="1"/>
    <xf numFmtId="0" fontId="1" fillId="0" borderId="0" xfId="0" applyFont="1" applyAlignment="1">
      <alignment vertical="center" wrapText="1"/>
    </xf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wrapText="1"/>
    </xf>
    <xf numFmtId="2" fontId="0" fillId="0" borderId="0" xfId="0" applyNumberFormat="1"/>
    <xf numFmtId="0" fontId="1" fillId="0" borderId="3" xfId="0" applyFont="1" applyBorder="1" applyAlignment="1">
      <alignment horizontal="center" vertical="center" textRotation="90"/>
    </xf>
    <xf numFmtId="2" fontId="0" fillId="2" borderId="1" xfId="0" applyNumberFormat="1" applyFill="1" applyBorder="1"/>
    <xf numFmtId="0" fontId="0" fillId="3" borderId="1" xfId="0" applyFill="1" applyBorder="1"/>
    <xf numFmtId="2" fontId="0" fillId="3" borderId="1" xfId="0" applyNumberFormat="1" applyFill="1" applyBorder="1"/>
    <xf numFmtId="164" fontId="0" fillId="3" borderId="1" xfId="0" applyNumberFormat="1" applyFill="1" applyBorder="1"/>
    <xf numFmtId="0" fontId="0" fillId="3" borderId="0" xfId="0" applyFill="1"/>
    <xf numFmtId="2" fontId="0" fillId="4" borderId="1" xfId="0" applyNumberFormat="1" applyFill="1" applyBorder="1"/>
    <xf numFmtId="0" fontId="1" fillId="3" borderId="1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1" fillId="0" borderId="0" xfId="0" applyFont="1" applyAlignment="1">
      <alignment horizontal="center" vertical="center" textRotation="90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 textRotation="90"/>
    </xf>
    <xf numFmtId="0" fontId="1" fillId="0" borderId="8" xfId="0" applyFont="1" applyBorder="1" applyAlignment="1">
      <alignment horizontal="center" vertical="center" textRotation="90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9" fontId="0" fillId="0" borderId="0" xfId="1" applyFont="1"/>
    <xf numFmtId="2" fontId="0" fillId="4" borderId="1" xfId="0" applyNumberFormat="1" applyFont="1" applyFill="1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wrapText="1"/>
    </xf>
    <xf numFmtId="0" fontId="0" fillId="5" borderId="1" xfId="0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80D5B-F69A-47BE-91D3-EEE718551E62}">
  <dimension ref="A1:B4"/>
  <sheetViews>
    <sheetView workbookViewId="0">
      <selection activeCell="A4" sqref="A4"/>
    </sheetView>
  </sheetViews>
  <sheetFormatPr defaultRowHeight="14.4" x14ac:dyDescent="0.3"/>
  <cols>
    <col min="2" max="2" width="129.109375" customWidth="1"/>
  </cols>
  <sheetData>
    <row r="1" spans="1:2" x14ac:dyDescent="0.3">
      <c r="A1" t="s">
        <v>0</v>
      </c>
    </row>
    <row r="2" spans="1:2" ht="73.8" customHeight="1" x14ac:dyDescent="0.3">
      <c r="A2" s="5" t="s">
        <v>1</v>
      </c>
      <c r="B2" s="5" t="s">
        <v>212</v>
      </c>
    </row>
    <row r="3" spans="1:2" ht="48" customHeight="1" x14ac:dyDescent="0.3">
      <c r="A3" s="5" t="s">
        <v>159</v>
      </c>
      <c r="B3" s="9" t="s">
        <v>213</v>
      </c>
    </row>
    <row r="4" spans="1:2" x14ac:dyDescent="0.3">
      <c r="A4" s="6" t="s">
        <v>160</v>
      </c>
      <c r="B4" s="6" t="s">
        <v>221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5F3B1-C734-491E-80AF-7FD6C40E7B42}">
  <dimension ref="A1:S124"/>
  <sheetViews>
    <sheetView topLeftCell="D102" zoomScaleNormal="100" workbookViewId="0">
      <selection activeCell="I123" sqref="I123"/>
    </sheetView>
  </sheetViews>
  <sheetFormatPr defaultRowHeight="14.4" x14ac:dyDescent="0.3"/>
  <cols>
    <col min="1" max="1" width="14.33203125" customWidth="1"/>
    <col min="2" max="2" width="16.44140625" customWidth="1"/>
    <col min="3" max="3" width="9.33203125" customWidth="1"/>
    <col min="4" max="4" width="15" customWidth="1"/>
    <col min="6" max="6" width="12.21875" customWidth="1"/>
    <col min="7" max="7" width="11.44140625" customWidth="1"/>
    <col min="8" max="9" width="9.6640625" customWidth="1"/>
    <col min="10" max="11" width="12" customWidth="1"/>
    <col min="12" max="12" width="11.77734375" customWidth="1"/>
    <col min="13" max="15" width="12.6640625" customWidth="1"/>
    <col min="16" max="16" width="18.77734375" customWidth="1"/>
    <col min="17" max="17" width="12.88671875" customWidth="1"/>
    <col min="18" max="18" width="16.77734375" customWidth="1"/>
    <col min="19" max="19" width="17.77734375" customWidth="1"/>
  </cols>
  <sheetData>
    <row r="1" spans="1:19" ht="72" x14ac:dyDescent="0.3">
      <c r="A1" s="2" t="s">
        <v>174</v>
      </c>
      <c r="B1" s="2" t="s">
        <v>2</v>
      </c>
      <c r="C1" s="2" t="s">
        <v>3</v>
      </c>
      <c r="D1" s="2" t="s">
        <v>4</v>
      </c>
      <c r="E1" s="2" t="s">
        <v>5</v>
      </c>
      <c r="F1" s="18" t="s">
        <v>177</v>
      </c>
      <c r="G1" s="2" t="s">
        <v>6</v>
      </c>
      <c r="H1" s="2" t="s">
        <v>113</v>
      </c>
      <c r="I1" s="2" t="s">
        <v>7</v>
      </c>
      <c r="J1" s="2" t="s">
        <v>176</v>
      </c>
      <c r="K1" s="2" t="s">
        <v>173</v>
      </c>
      <c r="L1" s="2" t="s">
        <v>8</v>
      </c>
      <c r="M1" s="2" t="s">
        <v>170</v>
      </c>
      <c r="N1" s="2" t="s">
        <v>171</v>
      </c>
      <c r="O1" s="2" t="s">
        <v>172</v>
      </c>
      <c r="P1" s="2" t="s">
        <v>114</v>
      </c>
      <c r="Q1" s="2" t="s">
        <v>115</v>
      </c>
      <c r="R1" s="2" t="s">
        <v>231</v>
      </c>
      <c r="S1" s="2" t="s">
        <v>211</v>
      </c>
    </row>
    <row r="2" spans="1:19" x14ac:dyDescent="0.3">
      <c r="A2" s="36" t="s">
        <v>167</v>
      </c>
      <c r="B2" s="1" t="s">
        <v>181</v>
      </c>
      <c r="C2" s="1">
        <v>9452400</v>
      </c>
      <c r="D2" s="1">
        <v>59.450800000000001</v>
      </c>
      <c r="E2" s="1">
        <v>-135.328</v>
      </c>
      <c r="F2" s="17">
        <v>-21.059384575940499</v>
      </c>
      <c r="G2" s="4">
        <v>2.41</v>
      </c>
      <c r="H2" s="4">
        <v>1.94</v>
      </c>
      <c r="I2" s="4">
        <v>-0.65</v>
      </c>
      <c r="J2" s="4">
        <f t="shared" ref="J2:J33" si="0">I2*F2/100</f>
        <v>0.13688599974361323</v>
      </c>
      <c r="K2" s="4">
        <f t="shared" ref="K2:K33" si="1">I2+J2</f>
        <v>-0.51311400025638676</v>
      </c>
      <c r="L2" s="4">
        <f t="shared" ref="L2:L33" si="2">G2+H2+I2+J2</f>
        <v>3.8368859997436129</v>
      </c>
      <c r="M2" s="3">
        <v>-5.5</v>
      </c>
      <c r="N2" s="3">
        <f t="shared" ref="N2:N33" si="3">F2/100</f>
        <v>-0.21059384575940499</v>
      </c>
      <c r="O2" s="3">
        <f t="shared" ref="O2:O33" si="4">M2+N2</f>
        <v>-5.710593845759405</v>
      </c>
      <c r="P2" s="1" t="s">
        <v>10</v>
      </c>
      <c r="Q2" s="1" t="s">
        <v>161</v>
      </c>
      <c r="R2" s="1" t="s">
        <v>232</v>
      </c>
      <c r="S2" s="1" t="s">
        <v>214</v>
      </c>
    </row>
    <row r="3" spans="1:19" x14ac:dyDescent="0.3">
      <c r="A3" s="36"/>
      <c r="B3" s="1" t="s">
        <v>182</v>
      </c>
      <c r="C3" s="1">
        <v>9455760</v>
      </c>
      <c r="D3" s="1">
        <v>60.683332999999998</v>
      </c>
      <c r="E3" s="1">
        <v>-151.398056</v>
      </c>
      <c r="F3" s="12">
        <v>-5.2733881747594182</v>
      </c>
      <c r="G3" s="4">
        <v>2.82</v>
      </c>
      <c r="H3" s="4">
        <v>1.77</v>
      </c>
      <c r="I3" s="4">
        <v>-0.39999999999999997</v>
      </c>
      <c r="J3" s="4">
        <f t="shared" si="0"/>
        <v>2.1093552699037673E-2</v>
      </c>
      <c r="K3" s="4">
        <f t="shared" si="1"/>
        <v>-0.37890644730096229</v>
      </c>
      <c r="L3" s="4">
        <f t="shared" si="2"/>
        <v>4.2110935526990367</v>
      </c>
      <c r="M3" s="3">
        <v>-3.125</v>
      </c>
      <c r="N3" s="3">
        <f t="shared" si="3"/>
        <v>-5.2733881747594184E-2</v>
      </c>
      <c r="O3" s="3">
        <f t="shared" si="4"/>
        <v>-3.177733881747594</v>
      </c>
      <c r="P3" s="1" t="s">
        <v>10</v>
      </c>
      <c r="Q3" s="1" t="s">
        <v>161</v>
      </c>
      <c r="R3" s="1" t="s">
        <v>232</v>
      </c>
      <c r="S3" s="1" t="s">
        <v>215</v>
      </c>
    </row>
    <row r="4" spans="1:19" x14ac:dyDescent="0.3">
      <c r="A4" s="36"/>
      <c r="B4" s="1" t="s">
        <v>183</v>
      </c>
      <c r="C4" s="1">
        <v>9452210</v>
      </c>
      <c r="D4" s="1">
        <v>58.2988</v>
      </c>
      <c r="E4" s="1">
        <v>-134.41059999999999</v>
      </c>
      <c r="F4" s="17">
        <v>-14.614071734371599</v>
      </c>
      <c r="G4" s="4">
        <v>2.35</v>
      </c>
      <c r="H4" s="4">
        <v>1.89</v>
      </c>
      <c r="I4" s="4">
        <v>-0.19</v>
      </c>
      <c r="J4" s="4">
        <f t="shared" si="0"/>
        <v>2.7766736295306037E-2</v>
      </c>
      <c r="K4" s="4">
        <f t="shared" si="1"/>
        <v>-0.16223326370469396</v>
      </c>
      <c r="L4" s="4">
        <f t="shared" si="2"/>
        <v>4.0777667362953061</v>
      </c>
      <c r="M4" s="3">
        <v>-0.75</v>
      </c>
      <c r="N4" s="3">
        <f t="shared" si="3"/>
        <v>-0.146140717343716</v>
      </c>
      <c r="O4" s="3">
        <f t="shared" si="4"/>
        <v>-0.89614071734371603</v>
      </c>
      <c r="P4" s="1" t="s">
        <v>10</v>
      </c>
      <c r="Q4" s="1" t="s">
        <v>161</v>
      </c>
      <c r="R4" s="1" t="s">
        <v>232</v>
      </c>
      <c r="S4" s="1" t="s">
        <v>215</v>
      </c>
    </row>
    <row r="5" spans="1:19" x14ac:dyDescent="0.3">
      <c r="A5" s="36"/>
      <c r="B5" s="1" t="s">
        <v>184</v>
      </c>
      <c r="C5" s="1">
        <v>9455500</v>
      </c>
      <c r="D5" s="1">
        <v>59.440497999999998</v>
      </c>
      <c r="E5" s="1">
        <v>-151.71989400000001</v>
      </c>
      <c r="F5" s="17">
        <v>-8.2350735191902196</v>
      </c>
      <c r="G5" s="4">
        <v>2.59</v>
      </c>
      <c r="H5" s="4">
        <v>2.0499999999999998</v>
      </c>
      <c r="I5" s="4">
        <v>0.1</v>
      </c>
      <c r="J5" s="4">
        <f t="shared" si="0"/>
        <v>-8.2350735191902211E-3</v>
      </c>
      <c r="K5" s="4">
        <f t="shared" si="1"/>
        <v>9.1764926480809778E-2</v>
      </c>
      <c r="L5" s="4">
        <f t="shared" si="2"/>
        <v>4.7317649264808095</v>
      </c>
      <c r="M5" s="3">
        <v>2.375</v>
      </c>
      <c r="N5" s="3">
        <f t="shared" si="3"/>
        <v>-8.2350735191902197E-2</v>
      </c>
      <c r="O5" s="3">
        <f t="shared" si="4"/>
        <v>2.2926492648080976</v>
      </c>
      <c r="P5" s="1" t="s">
        <v>10</v>
      </c>
      <c r="Q5" s="1" t="s">
        <v>161</v>
      </c>
      <c r="R5" s="1" t="s">
        <v>232</v>
      </c>
      <c r="S5" s="1" t="s">
        <v>216</v>
      </c>
    </row>
    <row r="6" spans="1:19" x14ac:dyDescent="0.3">
      <c r="A6" s="36"/>
      <c r="B6" s="1" t="s">
        <v>185</v>
      </c>
      <c r="C6" s="1">
        <v>9455920</v>
      </c>
      <c r="D6" s="1">
        <v>61.237499999999997</v>
      </c>
      <c r="E6" s="1">
        <v>-149.8904</v>
      </c>
      <c r="F6" s="17">
        <v>0.92352902641204104</v>
      </c>
      <c r="G6" s="4">
        <v>3.87</v>
      </c>
      <c r="H6" s="4">
        <v>1.71</v>
      </c>
      <c r="I6" s="4">
        <v>0.22</v>
      </c>
      <c r="J6" s="4">
        <f t="shared" si="0"/>
        <v>2.0317638581064902E-3</v>
      </c>
      <c r="K6" s="4">
        <f t="shared" si="1"/>
        <v>0.2220317638581065</v>
      </c>
      <c r="L6" s="4">
        <f t="shared" si="2"/>
        <v>5.802031763858106</v>
      </c>
      <c r="M6" s="3">
        <v>3.25</v>
      </c>
      <c r="N6" s="3">
        <f t="shared" si="3"/>
        <v>9.2352902641204097E-3</v>
      </c>
      <c r="O6" s="3">
        <f t="shared" si="4"/>
        <v>3.2592352902641206</v>
      </c>
      <c r="P6" s="1" t="s">
        <v>10</v>
      </c>
      <c r="Q6" s="1" t="s">
        <v>161</v>
      </c>
      <c r="R6" s="1" t="s">
        <v>232</v>
      </c>
      <c r="S6" s="1" t="s">
        <v>216</v>
      </c>
    </row>
    <row r="7" spans="1:19" x14ac:dyDescent="0.3">
      <c r="A7" s="36"/>
      <c r="B7" s="1" t="s">
        <v>186</v>
      </c>
      <c r="C7" s="1">
        <v>9453220</v>
      </c>
      <c r="D7" s="1">
        <v>59.548333</v>
      </c>
      <c r="E7" s="1">
        <v>-139.733056</v>
      </c>
      <c r="F7" s="17">
        <v>-11.837356203132201</v>
      </c>
      <c r="G7" s="4">
        <v>1.46</v>
      </c>
      <c r="H7" s="4">
        <v>1.38</v>
      </c>
      <c r="I7" s="4">
        <v>0.26</v>
      </c>
      <c r="J7" s="4">
        <f t="shared" si="0"/>
        <v>-3.077712612814372E-2</v>
      </c>
      <c r="K7" s="4">
        <f t="shared" si="1"/>
        <v>0.2292228738718563</v>
      </c>
      <c r="L7" s="4">
        <f t="shared" si="2"/>
        <v>3.0692228738718561</v>
      </c>
      <c r="M7" s="3">
        <v>4.125</v>
      </c>
      <c r="N7" s="3">
        <f t="shared" si="3"/>
        <v>-0.118373562031322</v>
      </c>
      <c r="O7" s="3">
        <f t="shared" si="4"/>
        <v>4.006626437968678</v>
      </c>
      <c r="P7" s="1" t="s">
        <v>10</v>
      </c>
      <c r="Q7" s="1" t="s">
        <v>116</v>
      </c>
      <c r="R7" s="1" t="s">
        <v>232</v>
      </c>
      <c r="S7" s="1" t="s">
        <v>217</v>
      </c>
    </row>
    <row r="8" spans="1:19" x14ac:dyDescent="0.3">
      <c r="A8" s="36"/>
      <c r="B8" s="1" t="s">
        <v>187</v>
      </c>
      <c r="C8" s="1">
        <v>9457292</v>
      </c>
      <c r="D8" s="1">
        <v>57.730277999999998</v>
      </c>
      <c r="E8" s="1">
        <v>-152.51388900000001</v>
      </c>
      <c r="F8" s="12">
        <v>9.3003045427218183</v>
      </c>
      <c r="G8" s="4">
        <v>1.3</v>
      </c>
      <c r="H8" s="4">
        <v>1.32</v>
      </c>
      <c r="I8" s="4">
        <v>0.38</v>
      </c>
      <c r="J8" s="4">
        <f t="shared" si="0"/>
        <v>3.5341157262342909E-2</v>
      </c>
      <c r="K8" s="4">
        <f t="shared" si="1"/>
        <v>0.41534115726234289</v>
      </c>
      <c r="L8" s="4">
        <f t="shared" si="2"/>
        <v>3.035341157262343</v>
      </c>
      <c r="M8" s="3">
        <v>5.5</v>
      </c>
      <c r="N8" s="3">
        <f t="shared" si="3"/>
        <v>9.3003045427218184E-2</v>
      </c>
      <c r="O8" s="3">
        <f t="shared" si="4"/>
        <v>5.5930030454272179</v>
      </c>
      <c r="P8" s="1" t="s">
        <v>10</v>
      </c>
      <c r="Q8" s="1" t="s">
        <v>116</v>
      </c>
      <c r="R8" s="1" t="s">
        <v>232</v>
      </c>
      <c r="S8" s="1" t="s">
        <v>217</v>
      </c>
    </row>
    <row r="9" spans="1:19" x14ac:dyDescent="0.3">
      <c r="A9" s="36"/>
      <c r="B9" s="1" t="s">
        <v>188</v>
      </c>
      <c r="C9" s="1">
        <v>9454240</v>
      </c>
      <c r="D9" s="1">
        <v>61.124194000000003</v>
      </c>
      <c r="E9" s="1">
        <v>-146.3631</v>
      </c>
      <c r="F9" s="17">
        <v>-1.77105564773512</v>
      </c>
      <c r="G9" s="4">
        <v>1.72</v>
      </c>
      <c r="H9" s="4">
        <v>1.48</v>
      </c>
      <c r="I9" s="4">
        <v>0.47000000000000003</v>
      </c>
      <c r="J9" s="4">
        <f t="shared" si="0"/>
        <v>-8.3239615443550657E-3</v>
      </c>
      <c r="K9" s="4">
        <f t="shared" si="1"/>
        <v>0.46167603845564498</v>
      </c>
      <c r="L9" s="4">
        <f t="shared" si="2"/>
        <v>3.6616760384556453</v>
      </c>
      <c r="M9" s="3">
        <v>6.125</v>
      </c>
      <c r="N9" s="3">
        <f t="shared" si="3"/>
        <v>-1.7710556477351199E-2</v>
      </c>
      <c r="O9" s="3">
        <f t="shared" si="4"/>
        <v>6.1072894435226486</v>
      </c>
      <c r="P9" s="1" t="s">
        <v>10</v>
      </c>
      <c r="Q9" s="1" t="s">
        <v>116</v>
      </c>
      <c r="R9" s="1" t="s">
        <v>232</v>
      </c>
      <c r="S9" s="1" t="s">
        <v>214</v>
      </c>
    </row>
    <row r="10" spans="1:19" x14ac:dyDescent="0.3">
      <c r="A10" s="36"/>
      <c r="B10" s="1" t="s">
        <v>205</v>
      </c>
      <c r="C10" s="1">
        <v>9455090</v>
      </c>
      <c r="D10" s="1">
        <v>60.12</v>
      </c>
      <c r="E10" s="1">
        <v>-149.42666700000001</v>
      </c>
      <c r="F10" s="17">
        <v>-2.6673139335584399</v>
      </c>
      <c r="G10" s="4">
        <v>1.55</v>
      </c>
      <c r="H10" s="4">
        <v>1.49</v>
      </c>
      <c r="I10" s="4">
        <v>0.65</v>
      </c>
      <c r="J10" s="4">
        <f t="shared" si="0"/>
        <v>-1.7337540568129861E-2</v>
      </c>
      <c r="K10" s="4">
        <f t="shared" si="1"/>
        <v>0.63266245943187016</v>
      </c>
      <c r="L10" s="4">
        <f t="shared" si="2"/>
        <v>3.6726624594318702</v>
      </c>
      <c r="M10" s="3">
        <v>8.125</v>
      </c>
      <c r="N10" s="3">
        <f t="shared" si="3"/>
        <v>-2.6673139335584399E-2</v>
      </c>
      <c r="O10" s="3">
        <f t="shared" si="4"/>
        <v>8.0983268606644163</v>
      </c>
      <c r="P10" s="1" t="s">
        <v>10</v>
      </c>
      <c r="Q10" s="1" t="s">
        <v>116</v>
      </c>
      <c r="R10" s="1" t="s">
        <v>232</v>
      </c>
      <c r="S10" s="1" t="s">
        <v>214</v>
      </c>
    </row>
    <row r="11" spans="1:19" x14ac:dyDescent="0.3">
      <c r="A11" s="36"/>
      <c r="B11" s="1" t="s">
        <v>189</v>
      </c>
      <c r="C11" s="1">
        <v>9451600</v>
      </c>
      <c r="D11" s="1">
        <v>57.051693999999998</v>
      </c>
      <c r="E11" s="1">
        <v>-135.34200000000001</v>
      </c>
      <c r="F11" s="17">
        <v>0.37937606687026498</v>
      </c>
      <c r="G11" s="4">
        <v>1.42</v>
      </c>
      <c r="H11" s="4">
        <v>1.38</v>
      </c>
      <c r="I11" s="4">
        <v>0.88</v>
      </c>
      <c r="J11" s="4">
        <f t="shared" si="0"/>
        <v>3.3385093884583318E-3</v>
      </c>
      <c r="K11" s="4">
        <f t="shared" si="1"/>
        <v>0.88333850938845837</v>
      </c>
      <c r="L11" s="4">
        <f t="shared" si="2"/>
        <v>3.6833385093884581</v>
      </c>
      <c r="M11" s="3">
        <v>10.625</v>
      </c>
      <c r="N11" s="3">
        <f t="shared" si="3"/>
        <v>3.7937606687026499E-3</v>
      </c>
      <c r="O11" s="3">
        <f t="shared" si="4"/>
        <v>10.628793760668703</v>
      </c>
      <c r="P11" s="1" t="s">
        <v>10</v>
      </c>
      <c r="Q11" s="1" t="s">
        <v>116</v>
      </c>
      <c r="R11" s="1" t="s">
        <v>232</v>
      </c>
      <c r="S11" s="1" t="s">
        <v>214</v>
      </c>
    </row>
    <row r="12" spans="1:19" x14ac:dyDescent="0.3">
      <c r="A12" s="36"/>
      <c r="B12" s="1" t="s">
        <v>190</v>
      </c>
      <c r="C12" s="1">
        <v>9462620</v>
      </c>
      <c r="D12" s="1">
        <v>53.879193999999998</v>
      </c>
      <c r="E12" s="1">
        <v>-166.54030599999999</v>
      </c>
      <c r="F12" s="17">
        <v>-6.6786218919686604</v>
      </c>
      <c r="G12" s="4">
        <v>0.46</v>
      </c>
      <c r="H12" s="4">
        <v>0.87</v>
      </c>
      <c r="I12" s="4">
        <v>0.98</v>
      </c>
      <c r="J12" s="4">
        <f t="shared" si="0"/>
        <v>-6.545049454129287E-2</v>
      </c>
      <c r="K12" s="4">
        <f t="shared" si="1"/>
        <v>0.91454950545870717</v>
      </c>
      <c r="L12" s="4">
        <f t="shared" si="2"/>
        <v>2.244549505458707</v>
      </c>
      <c r="M12" s="3">
        <v>12</v>
      </c>
      <c r="N12" s="3">
        <f t="shared" si="3"/>
        <v>-6.6786218919686599E-2</v>
      </c>
      <c r="O12" s="3">
        <f t="shared" si="4"/>
        <v>11.933213781080314</v>
      </c>
      <c r="P12" s="1" t="s">
        <v>21</v>
      </c>
      <c r="Q12" s="1" t="s">
        <v>117</v>
      </c>
      <c r="R12" s="1" t="s">
        <v>232</v>
      </c>
      <c r="S12" s="1" t="s">
        <v>217</v>
      </c>
    </row>
    <row r="13" spans="1:19" x14ac:dyDescent="0.3">
      <c r="A13" s="36"/>
      <c r="B13" s="1" t="s">
        <v>191</v>
      </c>
      <c r="C13" s="1">
        <v>9443090</v>
      </c>
      <c r="D13" s="1">
        <v>48.370277999999999</v>
      </c>
      <c r="E13" s="1">
        <v>-124.601944</v>
      </c>
      <c r="F13" s="17">
        <v>2.1507227229715999</v>
      </c>
      <c r="G13" s="4">
        <v>1.1100000000000001</v>
      </c>
      <c r="H13" s="4">
        <v>1.24</v>
      </c>
      <c r="I13" s="4">
        <v>0.97</v>
      </c>
      <c r="J13" s="4">
        <f t="shared" si="0"/>
        <v>2.0862010412824521E-2</v>
      </c>
      <c r="K13" s="4">
        <f t="shared" si="1"/>
        <v>0.99086201041282451</v>
      </c>
      <c r="L13" s="4">
        <f t="shared" si="2"/>
        <v>3.3408620104128248</v>
      </c>
      <c r="M13" s="3">
        <v>12</v>
      </c>
      <c r="N13" s="3">
        <f t="shared" si="3"/>
        <v>2.1507227229716E-2</v>
      </c>
      <c r="O13" s="3">
        <f t="shared" si="4"/>
        <v>12.021507227229716</v>
      </c>
      <c r="P13" s="1" t="s">
        <v>23</v>
      </c>
      <c r="Q13" s="1" t="s">
        <v>118</v>
      </c>
      <c r="R13" s="1" t="s">
        <v>232</v>
      </c>
      <c r="S13" s="1" t="s">
        <v>217</v>
      </c>
    </row>
    <row r="14" spans="1:19" x14ac:dyDescent="0.3">
      <c r="A14" s="36"/>
      <c r="B14" s="1" t="s">
        <v>204</v>
      </c>
      <c r="C14" s="1">
        <v>9450460</v>
      </c>
      <c r="D14" s="1">
        <v>55.331944</v>
      </c>
      <c r="E14" s="1">
        <v>-131.62611100000001</v>
      </c>
      <c r="F14" s="12">
        <v>-1.0237066691913075</v>
      </c>
      <c r="G14" s="4">
        <v>2.25</v>
      </c>
      <c r="H14" s="4">
        <v>1.7</v>
      </c>
      <c r="I14" s="4">
        <v>1.08</v>
      </c>
      <c r="J14" s="4">
        <f t="shared" si="0"/>
        <v>-1.105603202726612E-2</v>
      </c>
      <c r="K14" s="4">
        <f t="shared" si="1"/>
        <v>1.0689439679727339</v>
      </c>
      <c r="L14" s="4">
        <f t="shared" si="2"/>
        <v>5.0189439679727341</v>
      </c>
      <c r="M14" s="3">
        <v>13</v>
      </c>
      <c r="N14" s="3">
        <f t="shared" si="3"/>
        <v>-1.0237066691913075E-2</v>
      </c>
      <c r="O14" s="3">
        <f t="shared" si="4"/>
        <v>12.989762933308088</v>
      </c>
      <c r="P14" s="1" t="s">
        <v>10</v>
      </c>
      <c r="Q14" s="1" t="s">
        <v>161</v>
      </c>
      <c r="R14" s="1" t="s">
        <v>232</v>
      </c>
      <c r="S14" s="1" t="s">
        <v>216</v>
      </c>
    </row>
    <row r="15" spans="1:19" x14ac:dyDescent="0.3">
      <c r="A15" s="36"/>
      <c r="B15" s="1" t="s">
        <v>192</v>
      </c>
      <c r="C15" s="1">
        <v>9449424</v>
      </c>
      <c r="D15" s="1">
        <v>48.863300000000002</v>
      </c>
      <c r="E15" s="1">
        <v>-122.758</v>
      </c>
      <c r="F15" s="12">
        <v>11.123018267852069</v>
      </c>
      <c r="G15" s="4">
        <v>1.18</v>
      </c>
      <c r="H15" s="4">
        <v>1.0900000000000001</v>
      </c>
      <c r="I15" s="4">
        <v>1.08</v>
      </c>
      <c r="J15" s="4">
        <f t="shared" si="0"/>
        <v>0.12012859729280236</v>
      </c>
      <c r="K15" s="4">
        <f t="shared" si="1"/>
        <v>1.2001285972928024</v>
      </c>
      <c r="L15" s="4">
        <f t="shared" si="2"/>
        <v>3.4701285972928027</v>
      </c>
      <c r="M15" s="3">
        <v>12.75</v>
      </c>
      <c r="N15" s="3">
        <f t="shared" si="3"/>
        <v>0.11123018267852069</v>
      </c>
      <c r="O15" s="3">
        <f t="shared" si="4"/>
        <v>12.86123018267852</v>
      </c>
      <c r="P15" s="1" t="s">
        <v>10</v>
      </c>
      <c r="Q15" s="1" t="s">
        <v>118</v>
      </c>
      <c r="R15" s="1" t="s">
        <v>232</v>
      </c>
      <c r="S15" s="1" t="s">
        <v>214</v>
      </c>
    </row>
    <row r="16" spans="1:19" x14ac:dyDescent="0.3">
      <c r="A16" s="36"/>
      <c r="B16" s="1" t="s">
        <v>193</v>
      </c>
      <c r="C16" s="1">
        <v>9444090</v>
      </c>
      <c r="D16" s="1">
        <v>48.125</v>
      </c>
      <c r="E16" s="1">
        <v>-123.44000200000001</v>
      </c>
      <c r="F16" s="17">
        <v>6.4436914401944696</v>
      </c>
      <c r="G16" s="4">
        <v>0.86</v>
      </c>
      <c r="H16" s="4">
        <v>1.03</v>
      </c>
      <c r="I16" s="4">
        <v>1.1499999999999999</v>
      </c>
      <c r="J16" s="4">
        <f t="shared" si="0"/>
        <v>7.4102451562236396E-2</v>
      </c>
      <c r="K16" s="4">
        <f t="shared" si="1"/>
        <v>1.2241024515622363</v>
      </c>
      <c r="L16" s="4">
        <f t="shared" si="2"/>
        <v>3.1141024515622364</v>
      </c>
      <c r="M16" s="3">
        <v>13.875</v>
      </c>
      <c r="N16" s="3">
        <f t="shared" si="3"/>
        <v>6.4436914401944698E-2</v>
      </c>
      <c r="O16" s="3">
        <f t="shared" si="4"/>
        <v>13.939436914401945</v>
      </c>
      <c r="P16" s="1" t="s">
        <v>23</v>
      </c>
      <c r="Q16" s="1" t="s">
        <v>118</v>
      </c>
      <c r="R16" s="1" t="s">
        <v>232</v>
      </c>
      <c r="S16" s="1" t="s">
        <v>217</v>
      </c>
    </row>
    <row r="17" spans="1:19" x14ac:dyDescent="0.3">
      <c r="A17" s="36"/>
      <c r="B17" s="1" t="s">
        <v>200</v>
      </c>
      <c r="C17" s="1">
        <v>9439040</v>
      </c>
      <c r="D17" s="1">
        <v>46.207306000000003</v>
      </c>
      <c r="E17" s="1">
        <v>-123.768306</v>
      </c>
      <c r="F17" s="17">
        <v>6.5421809320519202</v>
      </c>
      <c r="G17" s="4">
        <v>1.25</v>
      </c>
      <c r="H17" s="4">
        <v>1.21</v>
      </c>
      <c r="I17" s="4">
        <v>1.18</v>
      </c>
      <c r="J17" s="4">
        <f t="shared" si="0"/>
        <v>7.7197734998212655E-2</v>
      </c>
      <c r="K17" s="4">
        <f t="shared" si="1"/>
        <v>1.2571977349982126</v>
      </c>
      <c r="L17" s="4">
        <f t="shared" si="2"/>
        <v>3.7171977349982122</v>
      </c>
      <c r="M17" s="3">
        <v>14.125</v>
      </c>
      <c r="N17" s="3">
        <f t="shared" si="3"/>
        <v>6.5421809320519206E-2</v>
      </c>
      <c r="O17" s="3">
        <f t="shared" si="4"/>
        <v>14.190421809320519</v>
      </c>
      <c r="P17" s="1" t="s">
        <v>10</v>
      </c>
      <c r="Q17" s="1" t="s">
        <v>118</v>
      </c>
      <c r="R17" s="1" t="s">
        <v>232</v>
      </c>
      <c r="S17" s="1" t="s">
        <v>214</v>
      </c>
    </row>
    <row r="18" spans="1:19" x14ac:dyDescent="0.3">
      <c r="A18" s="36"/>
      <c r="B18" s="1" t="s">
        <v>201</v>
      </c>
      <c r="C18" s="1">
        <v>9419750</v>
      </c>
      <c r="D18" s="1">
        <v>41.745609999999999</v>
      </c>
      <c r="E18" s="1">
        <v>-124.18438999999999</v>
      </c>
      <c r="F18" s="17">
        <v>6.7386051710611499</v>
      </c>
      <c r="G18" s="4">
        <v>0.97</v>
      </c>
      <c r="H18" s="4">
        <v>1.06</v>
      </c>
      <c r="I18" s="4">
        <v>1.19</v>
      </c>
      <c r="J18" s="4">
        <f t="shared" si="0"/>
        <v>8.0189401535627688E-2</v>
      </c>
      <c r="K18" s="4">
        <f t="shared" si="1"/>
        <v>1.2701894015356276</v>
      </c>
      <c r="L18" s="4">
        <f t="shared" si="2"/>
        <v>3.3001894015356279</v>
      </c>
      <c r="M18" s="3">
        <v>14.375</v>
      </c>
      <c r="N18" s="3">
        <f t="shared" si="3"/>
        <v>6.7386051710611503E-2</v>
      </c>
      <c r="O18" s="3">
        <f t="shared" si="4"/>
        <v>14.442386051710612</v>
      </c>
      <c r="P18" s="1" t="s">
        <v>23</v>
      </c>
      <c r="Q18" s="1" t="s">
        <v>118</v>
      </c>
      <c r="R18" s="1" t="s">
        <v>232</v>
      </c>
      <c r="S18" s="1" t="s">
        <v>217</v>
      </c>
    </row>
    <row r="19" spans="1:19" x14ac:dyDescent="0.3">
      <c r="A19" s="36"/>
      <c r="B19" s="1" t="s">
        <v>197</v>
      </c>
      <c r="C19" s="1">
        <v>9440910</v>
      </c>
      <c r="D19" s="1">
        <v>46.707500000000003</v>
      </c>
      <c r="E19" s="1">
        <v>-123.966944</v>
      </c>
      <c r="F19" s="12">
        <v>9.8884774114690632</v>
      </c>
      <c r="G19" s="4">
        <v>1.26</v>
      </c>
      <c r="H19" s="4">
        <v>1.66</v>
      </c>
      <c r="I19" s="4">
        <v>1.2</v>
      </c>
      <c r="J19" s="4">
        <f t="shared" si="0"/>
        <v>0.11866172893762876</v>
      </c>
      <c r="K19" s="4">
        <f t="shared" si="1"/>
        <v>1.3186617289376288</v>
      </c>
      <c r="L19" s="4">
        <f t="shared" si="2"/>
        <v>4.2386617289376289</v>
      </c>
      <c r="M19" s="3">
        <v>14.375</v>
      </c>
      <c r="N19" s="3">
        <f t="shared" si="3"/>
        <v>9.8884774114690627E-2</v>
      </c>
      <c r="O19" s="3">
        <f t="shared" si="4"/>
        <v>14.473884774114691</v>
      </c>
      <c r="P19" s="1" t="s">
        <v>10</v>
      </c>
      <c r="Q19" s="1" t="s">
        <v>118</v>
      </c>
      <c r="R19" s="1" t="s">
        <v>232</v>
      </c>
      <c r="S19" s="1" t="s">
        <v>215</v>
      </c>
    </row>
    <row r="20" spans="1:19" x14ac:dyDescent="0.3">
      <c r="A20" s="36"/>
      <c r="B20" s="1" t="s">
        <v>202</v>
      </c>
      <c r="C20" s="1">
        <v>9461380</v>
      </c>
      <c r="D20" s="1">
        <v>51.863300000000002</v>
      </c>
      <c r="E20" s="1">
        <v>-176.63200399999999</v>
      </c>
      <c r="F20" s="17">
        <v>5.4174176199096502</v>
      </c>
      <c r="G20" s="4">
        <v>0.48</v>
      </c>
      <c r="H20" s="4">
        <v>0.88</v>
      </c>
      <c r="I20" s="4">
        <v>1.27</v>
      </c>
      <c r="J20" s="4">
        <f t="shared" si="0"/>
        <v>6.8801203772852565E-2</v>
      </c>
      <c r="K20" s="4">
        <f t="shared" si="1"/>
        <v>1.3388012037728525</v>
      </c>
      <c r="L20" s="4">
        <f t="shared" si="2"/>
        <v>2.6988012037728524</v>
      </c>
      <c r="M20" s="3">
        <v>15.25</v>
      </c>
      <c r="N20" s="3">
        <f t="shared" si="3"/>
        <v>5.4174176199096501E-2</v>
      </c>
      <c r="O20" s="3">
        <f t="shared" si="4"/>
        <v>15.304174176199096</v>
      </c>
      <c r="P20" s="1" t="s">
        <v>21</v>
      </c>
      <c r="Q20" s="1" t="s">
        <v>117</v>
      </c>
      <c r="R20" s="1" t="s">
        <v>232</v>
      </c>
      <c r="S20" s="1" t="s">
        <v>217</v>
      </c>
    </row>
    <row r="21" spans="1:19" x14ac:dyDescent="0.3">
      <c r="A21" s="36"/>
      <c r="B21" s="1" t="s">
        <v>194</v>
      </c>
      <c r="C21" s="1">
        <v>9449880</v>
      </c>
      <c r="D21" s="1">
        <v>48.545305999999997</v>
      </c>
      <c r="E21" s="1">
        <v>-123.012889</v>
      </c>
      <c r="F21" s="12">
        <v>14.618214951715716</v>
      </c>
      <c r="G21" s="4">
        <v>0.98</v>
      </c>
      <c r="H21" s="4">
        <v>1.02</v>
      </c>
      <c r="I21" s="4">
        <v>1.22</v>
      </c>
      <c r="J21" s="4">
        <f t="shared" si="0"/>
        <v>0.17834222241093173</v>
      </c>
      <c r="K21" s="4">
        <f t="shared" si="1"/>
        <v>1.3983422224109316</v>
      </c>
      <c r="L21" s="4">
        <f t="shared" si="2"/>
        <v>3.3983422224109314</v>
      </c>
      <c r="M21" s="3">
        <v>14.5</v>
      </c>
      <c r="N21" s="3">
        <f t="shared" si="3"/>
        <v>0.14618214951715716</v>
      </c>
      <c r="O21" s="3">
        <f t="shared" si="4"/>
        <v>14.646182149517157</v>
      </c>
      <c r="P21" s="1" t="s">
        <v>23</v>
      </c>
      <c r="Q21" s="1" t="s">
        <v>118</v>
      </c>
      <c r="R21" s="1" t="s">
        <v>232</v>
      </c>
      <c r="S21" s="1" t="s">
        <v>214</v>
      </c>
    </row>
    <row r="22" spans="1:19" x14ac:dyDescent="0.3">
      <c r="A22" s="36"/>
      <c r="B22" s="13" t="s">
        <v>203</v>
      </c>
      <c r="C22" s="13">
        <v>9454050</v>
      </c>
      <c r="D22" s="13">
        <v>60.558300000000003</v>
      </c>
      <c r="E22" s="13">
        <v>-145.755</v>
      </c>
      <c r="F22" s="17">
        <v>8.7693645506611499</v>
      </c>
      <c r="G22" s="14">
        <v>1.78</v>
      </c>
      <c r="H22" s="14">
        <v>1.52</v>
      </c>
      <c r="I22" s="14">
        <v>1.3</v>
      </c>
      <c r="J22" s="4">
        <f t="shared" si="0"/>
        <v>0.11400173915859496</v>
      </c>
      <c r="K22" s="4">
        <f t="shared" si="1"/>
        <v>1.4140017391585951</v>
      </c>
      <c r="L22" s="14">
        <f t="shared" si="2"/>
        <v>4.7140017391585944</v>
      </c>
      <c r="M22" s="15">
        <v>15</v>
      </c>
      <c r="N22" s="3">
        <f t="shared" si="3"/>
        <v>8.7693645506611503E-2</v>
      </c>
      <c r="O22" s="3">
        <f t="shared" si="4"/>
        <v>15.087693645506612</v>
      </c>
      <c r="P22" s="13" t="s">
        <v>10</v>
      </c>
      <c r="Q22" s="13" t="s">
        <v>116</v>
      </c>
      <c r="R22" s="13" t="s">
        <v>232</v>
      </c>
      <c r="S22" s="1" t="s">
        <v>216</v>
      </c>
    </row>
    <row r="23" spans="1:19" x14ac:dyDescent="0.3">
      <c r="A23" s="36"/>
      <c r="B23" s="1" t="s">
        <v>195</v>
      </c>
      <c r="C23" s="1">
        <v>9447130</v>
      </c>
      <c r="D23" s="1">
        <v>47.601944000000003</v>
      </c>
      <c r="E23" s="1">
        <v>-122.339167</v>
      </c>
      <c r="F23" s="17">
        <v>6.6788438649365496</v>
      </c>
      <c r="G23" s="4">
        <v>1.44</v>
      </c>
      <c r="H23" s="4">
        <v>1</v>
      </c>
      <c r="I23" s="4">
        <v>1.35</v>
      </c>
      <c r="J23" s="4">
        <f t="shared" si="0"/>
        <v>9.0164392176643418E-2</v>
      </c>
      <c r="K23" s="4">
        <f t="shared" si="1"/>
        <v>1.4401643921766436</v>
      </c>
      <c r="L23" s="4">
        <f t="shared" si="2"/>
        <v>3.8801643921766433</v>
      </c>
      <c r="M23" s="3">
        <v>15.875</v>
      </c>
      <c r="N23" s="3">
        <f t="shared" si="3"/>
        <v>6.6788438649365497E-2</v>
      </c>
      <c r="O23" s="3">
        <f t="shared" si="4"/>
        <v>15.941788438649365</v>
      </c>
      <c r="P23" s="1" t="s">
        <v>10</v>
      </c>
      <c r="Q23" s="1" t="s">
        <v>118</v>
      </c>
      <c r="R23" s="1" t="s">
        <v>232</v>
      </c>
      <c r="S23" s="1" t="s">
        <v>214</v>
      </c>
    </row>
    <row r="24" spans="1:19" x14ac:dyDescent="0.3">
      <c r="A24" s="36"/>
      <c r="B24" s="1" t="s">
        <v>196</v>
      </c>
      <c r="C24" s="1">
        <v>9444900</v>
      </c>
      <c r="D24" s="1">
        <v>48.112900000000003</v>
      </c>
      <c r="E24" s="1">
        <v>-122.7595</v>
      </c>
      <c r="F24" s="12">
        <v>12.964664235722804</v>
      </c>
      <c r="G24" s="4">
        <v>1.07</v>
      </c>
      <c r="H24" s="4">
        <v>1</v>
      </c>
      <c r="I24" s="4">
        <v>1.28</v>
      </c>
      <c r="J24" s="4">
        <f t="shared" si="0"/>
        <v>0.16594770221725189</v>
      </c>
      <c r="K24" s="4">
        <f t="shared" si="1"/>
        <v>1.445947702217252</v>
      </c>
      <c r="L24" s="4">
        <f t="shared" si="2"/>
        <v>3.5159477022172525</v>
      </c>
      <c r="M24" s="3">
        <v>15.125</v>
      </c>
      <c r="N24" s="3">
        <f t="shared" si="3"/>
        <v>0.12964664235722803</v>
      </c>
      <c r="O24" s="3">
        <f t="shared" si="4"/>
        <v>15.254646642357228</v>
      </c>
      <c r="P24" s="1" t="s">
        <v>23</v>
      </c>
      <c r="Q24" s="1" t="s">
        <v>118</v>
      </c>
      <c r="R24" s="1" t="s">
        <v>232</v>
      </c>
      <c r="S24" s="1" t="s">
        <v>214</v>
      </c>
    </row>
    <row r="25" spans="1:19" x14ac:dyDescent="0.3">
      <c r="A25" s="36"/>
      <c r="B25" s="1" t="s">
        <v>199</v>
      </c>
      <c r="C25" s="1">
        <v>9432780</v>
      </c>
      <c r="D25" s="1">
        <v>43.344999999999999</v>
      </c>
      <c r="E25" s="1">
        <v>-124.322</v>
      </c>
      <c r="F25" s="12">
        <v>12.789593205818063</v>
      </c>
      <c r="G25" s="4">
        <v>1.08</v>
      </c>
      <c r="H25" s="4">
        <v>1.1100000000000001</v>
      </c>
      <c r="I25" s="4">
        <v>1.32</v>
      </c>
      <c r="J25" s="4">
        <f t="shared" si="0"/>
        <v>0.16882263031679845</v>
      </c>
      <c r="K25" s="4">
        <f t="shared" si="1"/>
        <v>1.4888226303167986</v>
      </c>
      <c r="L25" s="4">
        <f t="shared" si="2"/>
        <v>3.678822630316799</v>
      </c>
      <c r="M25" s="3">
        <v>15.75</v>
      </c>
      <c r="N25" s="3">
        <f t="shared" si="3"/>
        <v>0.12789593205818062</v>
      </c>
      <c r="O25" s="3">
        <f t="shared" si="4"/>
        <v>15.877895932058181</v>
      </c>
      <c r="P25" s="1" t="s">
        <v>23</v>
      </c>
      <c r="Q25" s="1" t="s">
        <v>118</v>
      </c>
      <c r="R25" s="1" t="s">
        <v>232</v>
      </c>
      <c r="S25" s="1" t="s">
        <v>214</v>
      </c>
    </row>
    <row r="26" spans="1:19" x14ac:dyDescent="0.3">
      <c r="A26" s="36"/>
      <c r="B26" s="1" t="s">
        <v>198</v>
      </c>
      <c r="C26" s="1">
        <v>9435380</v>
      </c>
      <c r="D26" s="1">
        <v>44.625399999999999</v>
      </c>
      <c r="E26" s="1">
        <v>-124.04494</v>
      </c>
      <c r="F26" s="17">
        <v>11.0514884752554</v>
      </c>
      <c r="G26" s="4">
        <v>1.19</v>
      </c>
      <c r="H26" s="4">
        <v>1.22</v>
      </c>
      <c r="I26" s="4">
        <v>1.37</v>
      </c>
      <c r="J26" s="4">
        <f t="shared" si="0"/>
        <v>0.15140539211099899</v>
      </c>
      <c r="K26" s="4">
        <f t="shared" si="1"/>
        <v>1.5214053921109991</v>
      </c>
      <c r="L26" s="4">
        <f t="shared" si="2"/>
        <v>3.931405392110999</v>
      </c>
      <c r="M26" s="3">
        <v>16.25</v>
      </c>
      <c r="N26" s="3">
        <f t="shared" si="3"/>
        <v>0.110514884752554</v>
      </c>
      <c r="O26" s="3">
        <f t="shared" si="4"/>
        <v>16.360514884752554</v>
      </c>
      <c r="P26" s="1" t="s">
        <v>10</v>
      </c>
      <c r="Q26" s="1" t="s">
        <v>118</v>
      </c>
      <c r="R26" s="1" t="s">
        <v>232</v>
      </c>
      <c r="S26" s="1" t="s">
        <v>214</v>
      </c>
    </row>
    <row r="27" spans="1:19" ht="14.4" customHeight="1" x14ac:dyDescent="0.3">
      <c r="A27" s="27" t="s">
        <v>168</v>
      </c>
      <c r="B27" s="1" t="s">
        <v>36</v>
      </c>
      <c r="C27" s="1">
        <v>9414750</v>
      </c>
      <c r="D27" s="1">
        <v>37.771700000000003</v>
      </c>
      <c r="E27" s="1">
        <v>-122.3</v>
      </c>
      <c r="F27" s="17">
        <v>12.345883384112399</v>
      </c>
      <c r="G27" s="4">
        <v>0.96</v>
      </c>
      <c r="H27" s="4">
        <v>0.84</v>
      </c>
      <c r="I27" s="4">
        <v>1.36</v>
      </c>
      <c r="J27" s="4">
        <f t="shared" si="0"/>
        <v>0.16790401402392863</v>
      </c>
      <c r="K27" s="4">
        <f t="shared" si="1"/>
        <v>1.5279040140239286</v>
      </c>
      <c r="L27" s="4">
        <f t="shared" si="2"/>
        <v>3.3279040140239289</v>
      </c>
      <c r="M27" s="3">
        <v>16.125</v>
      </c>
      <c r="N27" s="3">
        <f t="shared" si="3"/>
        <v>0.12345883384112399</v>
      </c>
      <c r="O27" s="3">
        <f t="shared" si="4"/>
        <v>16.248458833841124</v>
      </c>
      <c r="P27" s="1" t="s">
        <v>23</v>
      </c>
      <c r="Q27" s="1" t="s">
        <v>117</v>
      </c>
      <c r="R27" s="1" t="s">
        <v>233</v>
      </c>
      <c r="S27" s="1" t="s">
        <v>217</v>
      </c>
    </row>
    <row r="28" spans="1:19" x14ac:dyDescent="0.3">
      <c r="A28" s="28"/>
      <c r="B28" s="1" t="s">
        <v>41</v>
      </c>
      <c r="C28" s="1">
        <v>8410140</v>
      </c>
      <c r="D28" s="1">
        <v>44.904598</v>
      </c>
      <c r="E28" s="1">
        <v>-66.982902999999993</v>
      </c>
      <c r="F28" s="17">
        <v>8.5580854031184401</v>
      </c>
      <c r="G28" s="4">
        <v>2.92</v>
      </c>
      <c r="H28" s="4">
        <v>1.49</v>
      </c>
      <c r="I28" s="4">
        <v>1.42</v>
      </c>
      <c r="J28" s="4">
        <f t="shared" si="0"/>
        <v>0.12152481272428185</v>
      </c>
      <c r="K28" s="4">
        <f t="shared" si="1"/>
        <v>1.5415248127242818</v>
      </c>
      <c r="L28" s="4">
        <f t="shared" si="2"/>
        <v>5.9515248127242817</v>
      </c>
      <c r="M28" s="3">
        <v>16.75</v>
      </c>
      <c r="N28" s="3">
        <f t="shared" si="3"/>
        <v>8.55808540311844E-2</v>
      </c>
      <c r="O28" s="3">
        <f t="shared" si="4"/>
        <v>16.835580854031186</v>
      </c>
      <c r="P28" s="1" t="s">
        <v>10</v>
      </c>
      <c r="Q28" s="1" t="s">
        <v>116</v>
      </c>
      <c r="R28" s="1" t="s">
        <v>233</v>
      </c>
      <c r="S28" s="1" t="s">
        <v>216</v>
      </c>
    </row>
    <row r="29" spans="1:19" x14ac:dyDescent="0.3">
      <c r="A29" s="28"/>
      <c r="B29" s="1" t="s">
        <v>38</v>
      </c>
      <c r="C29" s="1">
        <v>9412110</v>
      </c>
      <c r="D29" s="1">
        <v>35.168805999999996</v>
      </c>
      <c r="E29" s="1">
        <v>-120.754194</v>
      </c>
      <c r="F29" s="17">
        <v>12.874445956230099</v>
      </c>
      <c r="G29" s="4">
        <v>0.77</v>
      </c>
      <c r="H29" s="4">
        <v>0.73</v>
      </c>
      <c r="I29" s="4">
        <v>1.37</v>
      </c>
      <c r="J29" s="4">
        <f t="shared" si="0"/>
        <v>0.17637990960035235</v>
      </c>
      <c r="K29" s="4">
        <f t="shared" si="1"/>
        <v>1.5463799096003525</v>
      </c>
      <c r="L29" s="4">
        <f t="shared" si="2"/>
        <v>3.0463799096003523</v>
      </c>
      <c r="M29" s="3">
        <v>16.125</v>
      </c>
      <c r="N29" s="3">
        <f t="shared" si="3"/>
        <v>0.12874445956230099</v>
      </c>
      <c r="O29" s="3">
        <f t="shared" si="4"/>
        <v>16.253744459562302</v>
      </c>
      <c r="P29" s="1" t="s">
        <v>23</v>
      </c>
      <c r="Q29" s="1" t="s">
        <v>117</v>
      </c>
      <c r="R29" s="1" t="s">
        <v>233</v>
      </c>
      <c r="S29" s="1" t="s">
        <v>217</v>
      </c>
    </row>
    <row r="30" spans="1:19" x14ac:dyDescent="0.3">
      <c r="A30" s="28"/>
      <c r="B30" s="1" t="s">
        <v>39</v>
      </c>
      <c r="C30" s="1">
        <v>9410660</v>
      </c>
      <c r="D30" s="1">
        <v>33.719943999999998</v>
      </c>
      <c r="E30" s="1">
        <v>-118.27286100000001</v>
      </c>
      <c r="F30" s="17">
        <v>13.1496604729977</v>
      </c>
      <c r="G30" s="4">
        <v>0.81</v>
      </c>
      <c r="H30" s="4">
        <v>0.71</v>
      </c>
      <c r="I30" s="4">
        <v>1.3800000000000001</v>
      </c>
      <c r="J30" s="4">
        <f t="shared" si="0"/>
        <v>0.18146531452736828</v>
      </c>
      <c r="K30" s="4">
        <f t="shared" si="1"/>
        <v>1.5614653145273685</v>
      </c>
      <c r="L30" s="4">
        <f t="shared" si="2"/>
        <v>3.0814653145273687</v>
      </c>
      <c r="M30" s="3">
        <v>16.375</v>
      </c>
      <c r="N30" s="3">
        <f t="shared" si="3"/>
        <v>0.13149660472997701</v>
      </c>
      <c r="O30" s="3">
        <f t="shared" si="4"/>
        <v>16.506496604729978</v>
      </c>
      <c r="P30" s="1" t="s">
        <v>23</v>
      </c>
      <c r="Q30" s="1" t="s">
        <v>117</v>
      </c>
      <c r="R30" s="1" t="s">
        <v>233</v>
      </c>
      <c r="S30" s="1" t="s">
        <v>217</v>
      </c>
    </row>
    <row r="31" spans="1:19" x14ac:dyDescent="0.3">
      <c r="A31" s="28"/>
      <c r="B31" s="1" t="s">
        <v>40</v>
      </c>
      <c r="C31" s="1">
        <v>9459450</v>
      </c>
      <c r="D31" s="1">
        <v>55.331719999999997</v>
      </c>
      <c r="E31" s="1">
        <v>-160.5043</v>
      </c>
      <c r="F31" s="17">
        <v>13.4843986576224</v>
      </c>
      <c r="G31" s="4">
        <v>1.02</v>
      </c>
      <c r="H31" s="4">
        <v>1.34</v>
      </c>
      <c r="I31" s="4">
        <v>1.3900000000000001</v>
      </c>
      <c r="J31" s="4">
        <f t="shared" si="0"/>
        <v>0.18743314134095138</v>
      </c>
      <c r="K31" s="4">
        <f t="shared" si="1"/>
        <v>1.5774331413409515</v>
      </c>
      <c r="L31" s="4">
        <f t="shared" si="2"/>
        <v>3.9374331413409518</v>
      </c>
      <c r="M31" s="3">
        <v>16.25</v>
      </c>
      <c r="N31" s="3">
        <f t="shared" si="3"/>
        <v>0.13484398657622398</v>
      </c>
      <c r="O31" s="3">
        <f t="shared" si="4"/>
        <v>16.384843986576225</v>
      </c>
      <c r="P31" s="1" t="s">
        <v>23</v>
      </c>
      <c r="Q31" s="1" t="s">
        <v>116</v>
      </c>
      <c r="R31" s="1" t="s">
        <v>233</v>
      </c>
      <c r="S31" s="1" t="s">
        <v>215</v>
      </c>
    </row>
    <row r="32" spans="1:19" x14ac:dyDescent="0.3">
      <c r="A32" s="28"/>
      <c r="B32" s="1" t="s">
        <v>44</v>
      </c>
      <c r="C32" s="1">
        <v>8418150</v>
      </c>
      <c r="D32" s="1">
        <v>43.658059999999999</v>
      </c>
      <c r="E32" s="1">
        <v>-70.244169999999997</v>
      </c>
      <c r="F32" s="17">
        <v>10.819129751015</v>
      </c>
      <c r="G32" s="4">
        <v>1.51</v>
      </c>
      <c r="H32" s="4">
        <v>1.23</v>
      </c>
      <c r="I32" s="4">
        <v>1.43</v>
      </c>
      <c r="J32" s="4">
        <f t="shared" si="0"/>
        <v>0.15471355543951448</v>
      </c>
      <c r="K32" s="4">
        <f t="shared" si="1"/>
        <v>1.5847135554395144</v>
      </c>
      <c r="L32" s="4">
        <f t="shared" si="2"/>
        <v>4.324713555439514</v>
      </c>
      <c r="M32" s="3">
        <v>16.125</v>
      </c>
      <c r="N32" s="3">
        <f t="shared" si="3"/>
        <v>0.10819129751015</v>
      </c>
      <c r="O32" s="3">
        <f t="shared" si="4"/>
        <v>16.23319129751015</v>
      </c>
      <c r="P32" s="1" t="s">
        <v>10</v>
      </c>
      <c r="Q32" s="1" t="s">
        <v>118</v>
      </c>
      <c r="R32" s="1" t="s">
        <v>233</v>
      </c>
      <c r="S32" s="1" t="s">
        <v>215</v>
      </c>
    </row>
    <row r="33" spans="1:19" x14ac:dyDescent="0.3">
      <c r="A33" s="28"/>
      <c r="B33" s="1" t="s">
        <v>45</v>
      </c>
      <c r="C33" s="1">
        <v>8413320</v>
      </c>
      <c r="D33" s="1">
        <v>44.392194000000003</v>
      </c>
      <c r="E33" s="1">
        <v>-68.204278000000002</v>
      </c>
      <c r="F33" s="17">
        <v>9.3922007883574903</v>
      </c>
      <c r="G33" s="4">
        <v>1.74</v>
      </c>
      <c r="H33" s="4">
        <v>1.17</v>
      </c>
      <c r="I33" s="4">
        <v>1.46</v>
      </c>
      <c r="J33" s="4">
        <f t="shared" si="0"/>
        <v>0.13712613151001934</v>
      </c>
      <c r="K33" s="4">
        <f t="shared" si="1"/>
        <v>1.5971261315100194</v>
      </c>
      <c r="L33" s="4">
        <f t="shared" si="2"/>
        <v>4.5071261315100193</v>
      </c>
      <c r="M33" s="3">
        <v>17.25</v>
      </c>
      <c r="N33" s="3">
        <f t="shared" si="3"/>
        <v>9.3922007883574909E-2</v>
      </c>
      <c r="O33" s="3">
        <f t="shared" si="4"/>
        <v>17.343922007883574</v>
      </c>
      <c r="P33" s="1" t="s">
        <v>10</v>
      </c>
      <c r="Q33" s="1" t="s">
        <v>118</v>
      </c>
      <c r="R33" s="1" t="s">
        <v>233</v>
      </c>
      <c r="S33" s="1" t="s">
        <v>216</v>
      </c>
    </row>
    <row r="34" spans="1:19" x14ac:dyDescent="0.3">
      <c r="A34" s="28"/>
      <c r="B34" s="1" t="s">
        <v>42</v>
      </c>
      <c r="C34" s="1">
        <v>9413450</v>
      </c>
      <c r="D34" s="1">
        <v>36.604999999999997</v>
      </c>
      <c r="E34" s="1">
        <v>-121.888054</v>
      </c>
      <c r="F34" s="17">
        <v>15.2347845809647</v>
      </c>
      <c r="G34" s="4">
        <v>0.76</v>
      </c>
      <c r="H34" s="4">
        <v>0.78</v>
      </c>
      <c r="I34" s="4">
        <v>1.42</v>
      </c>
      <c r="J34" s="4">
        <f t="shared" ref="J34:J65" si="5">I34*F34/100</f>
        <v>0.21633394104969875</v>
      </c>
      <c r="K34" s="4">
        <f t="shared" ref="K34:K65" si="6">I34+J34</f>
        <v>1.6363339410496986</v>
      </c>
      <c r="L34" s="4">
        <f t="shared" ref="L34:L65" si="7">G34+H34+I34+J34</f>
        <v>3.1763339410496987</v>
      </c>
      <c r="M34" s="3">
        <v>15.875</v>
      </c>
      <c r="N34" s="3">
        <f t="shared" ref="N34:N65" si="8">F34/100</f>
        <v>0.152347845809647</v>
      </c>
      <c r="O34" s="3">
        <f t="shared" ref="O34:O65" si="9">M34+N34</f>
        <v>16.027347845809647</v>
      </c>
      <c r="P34" s="1" t="s">
        <v>23</v>
      </c>
      <c r="Q34" s="1" t="s">
        <v>117</v>
      </c>
      <c r="R34" s="1" t="s">
        <v>233</v>
      </c>
      <c r="S34" s="1" t="s">
        <v>217</v>
      </c>
    </row>
    <row r="35" spans="1:19" x14ac:dyDescent="0.3">
      <c r="A35" s="28"/>
      <c r="B35" s="1" t="s">
        <v>46</v>
      </c>
      <c r="C35" s="1">
        <v>9414290</v>
      </c>
      <c r="D35" s="1">
        <v>37.806305999999999</v>
      </c>
      <c r="E35" s="1">
        <v>-122.465889</v>
      </c>
      <c r="F35" s="17">
        <v>13.033742126544499</v>
      </c>
      <c r="G35" s="4">
        <v>0.83</v>
      </c>
      <c r="H35" s="4">
        <v>0.79</v>
      </c>
      <c r="I35" s="4">
        <v>1.46</v>
      </c>
      <c r="J35" s="4">
        <f t="shared" si="5"/>
        <v>0.19029263504754967</v>
      </c>
      <c r="K35" s="4">
        <f t="shared" si="6"/>
        <v>1.6502926350475495</v>
      </c>
      <c r="L35" s="4">
        <f t="shared" si="7"/>
        <v>3.2702926350475496</v>
      </c>
      <c r="M35" s="3">
        <v>16.375</v>
      </c>
      <c r="N35" s="3">
        <f t="shared" si="8"/>
        <v>0.13033742126544501</v>
      </c>
      <c r="O35" s="3">
        <f t="shared" si="9"/>
        <v>16.505337421265445</v>
      </c>
      <c r="P35" s="1" t="s">
        <v>23</v>
      </c>
      <c r="Q35" s="1" t="s">
        <v>117</v>
      </c>
      <c r="R35" s="1" t="s">
        <v>233</v>
      </c>
      <c r="S35" s="1" t="s">
        <v>217</v>
      </c>
    </row>
    <row r="36" spans="1:19" x14ac:dyDescent="0.3">
      <c r="A36" s="28"/>
      <c r="B36" s="1" t="s">
        <v>43</v>
      </c>
      <c r="C36" s="1">
        <v>9410840</v>
      </c>
      <c r="D36" s="1">
        <v>34.008299999999998</v>
      </c>
      <c r="E36" s="1">
        <v>-118.5</v>
      </c>
      <c r="F36" s="17">
        <v>17.157103050065501</v>
      </c>
      <c r="G36" s="4">
        <v>0.8</v>
      </c>
      <c r="H36" s="4">
        <v>0.79</v>
      </c>
      <c r="I36" s="4">
        <v>1.42</v>
      </c>
      <c r="J36" s="4">
        <f t="shared" si="5"/>
        <v>0.24363086331093012</v>
      </c>
      <c r="K36" s="4">
        <f t="shared" si="6"/>
        <v>1.66363086331093</v>
      </c>
      <c r="L36" s="4">
        <f t="shared" si="7"/>
        <v>3.2536308633109301</v>
      </c>
      <c r="M36" s="3">
        <v>16.75</v>
      </c>
      <c r="N36" s="3">
        <f t="shared" si="8"/>
        <v>0.171571030500655</v>
      </c>
      <c r="O36" s="3">
        <f t="shared" si="9"/>
        <v>16.921571030500655</v>
      </c>
      <c r="P36" s="1" t="s">
        <v>23</v>
      </c>
      <c r="Q36" s="1" t="s">
        <v>117</v>
      </c>
      <c r="R36" s="1" t="s">
        <v>233</v>
      </c>
      <c r="S36" s="1" t="s">
        <v>217</v>
      </c>
    </row>
    <row r="37" spans="1:19" x14ac:dyDescent="0.3">
      <c r="A37" s="28"/>
      <c r="B37" s="1" t="s">
        <v>62</v>
      </c>
      <c r="C37" s="1">
        <v>8661070</v>
      </c>
      <c r="D37" s="1">
        <v>33.655000000000001</v>
      </c>
      <c r="E37" s="1">
        <v>-78.918306000000001</v>
      </c>
      <c r="F37" s="17">
        <v>6.2044159482986299</v>
      </c>
      <c r="G37" s="4">
        <v>0.88</v>
      </c>
      <c r="H37" s="4">
        <v>1.66</v>
      </c>
      <c r="I37" s="4">
        <v>1.58</v>
      </c>
      <c r="J37" s="4">
        <f t="shared" si="5"/>
        <v>9.8029771983118352E-2</v>
      </c>
      <c r="K37" s="4">
        <f t="shared" si="6"/>
        <v>1.6780297719831183</v>
      </c>
      <c r="L37" s="4">
        <f t="shared" si="7"/>
        <v>4.2180297719831188</v>
      </c>
      <c r="M37" s="3">
        <v>17.875</v>
      </c>
      <c r="N37" s="3">
        <f t="shared" si="8"/>
        <v>6.2044159482986298E-2</v>
      </c>
      <c r="O37" s="3">
        <f t="shared" si="9"/>
        <v>17.937044159482987</v>
      </c>
      <c r="P37" s="1" t="s">
        <v>23</v>
      </c>
      <c r="Q37" s="1" t="s">
        <v>116</v>
      </c>
      <c r="R37" s="1" t="s">
        <v>233</v>
      </c>
      <c r="S37" s="1" t="s">
        <v>215</v>
      </c>
    </row>
    <row r="38" spans="1:19" x14ac:dyDescent="0.3">
      <c r="A38" s="28"/>
      <c r="B38" s="1" t="s">
        <v>48</v>
      </c>
      <c r="C38" s="1">
        <v>9410230</v>
      </c>
      <c r="D38" s="1">
        <v>32.866889</v>
      </c>
      <c r="E38" s="1">
        <v>-117.257139</v>
      </c>
      <c r="F38" s="17">
        <v>16.236241839055999</v>
      </c>
      <c r="G38" s="4">
        <v>0.79</v>
      </c>
      <c r="H38" s="4">
        <v>0.71</v>
      </c>
      <c r="I38" s="4">
        <v>1.48</v>
      </c>
      <c r="J38" s="4">
        <f t="shared" si="5"/>
        <v>0.24029637921802879</v>
      </c>
      <c r="K38" s="4">
        <f t="shared" si="6"/>
        <v>1.7202963792180288</v>
      </c>
      <c r="L38" s="4">
        <f t="shared" si="7"/>
        <v>3.2202963792180288</v>
      </c>
      <c r="M38" s="3">
        <v>17.375</v>
      </c>
      <c r="N38" s="3">
        <f t="shared" si="8"/>
        <v>0.16236241839055998</v>
      </c>
      <c r="O38" s="3">
        <f t="shared" si="9"/>
        <v>17.537362418390561</v>
      </c>
      <c r="P38" s="1" t="s">
        <v>23</v>
      </c>
      <c r="Q38" s="1" t="s">
        <v>117</v>
      </c>
      <c r="R38" s="1" t="s">
        <v>233</v>
      </c>
      <c r="S38" s="1" t="s">
        <v>217</v>
      </c>
    </row>
    <row r="39" spans="1:19" x14ac:dyDescent="0.3">
      <c r="A39" s="28"/>
      <c r="B39" s="1" t="s">
        <v>47</v>
      </c>
      <c r="C39" s="1">
        <v>9415020</v>
      </c>
      <c r="D39" s="1">
        <v>37.994166999999997</v>
      </c>
      <c r="E39" s="1">
        <v>-122.97361100000001</v>
      </c>
      <c r="F39" s="12">
        <v>18.20376980936058</v>
      </c>
      <c r="G39" s="4">
        <v>0.81</v>
      </c>
      <c r="H39" s="4">
        <v>0.92</v>
      </c>
      <c r="I39" s="4">
        <v>1.47</v>
      </c>
      <c r="J39" s="4">
        <f t="shared" si="5"/>
        <v>0.26759541619760052</v>
      </c>
      <c r="K39" s="4">
        <f t="shared" si="6"/>
        <v>1.7375954161976006</v>
      </c>
      <c r="L39" s="4">
        <f t="shared" si="7"/>
        <v>3.4675954161976006</v>
      </c>
      <c r="M39" s="3">
        <v>17.25</v>
      </c>
      <c r="N39" s="3">
        <f t="shared" si="8"/>
        <v>0.18203769809360579</v>
      </c>
      <c r="O39" s="3">
        <f t="shared" si="9"/>
        <v>17.432037698093605</v>
      </c>
      <c r="P39" s="1" t="s">
        <v>23</v>
      </c>
      <c r="Q39" s="1" t="s">
        <v>118</v>
      </c>
      <c r="R39" s="1" t="s">
        <v>233</v>
      </c>
      <c r="S39" s="1" t="s">
        <v>214</v>
      </c>
    </row>
    <row r="40" spans="1:19" x14ac:dyDescent="0.3">
      <c r="A40" s="28"/>
      <c r="B40" s="1" t="s">
        <v>49</v>
      </c>
      <c r="C40" s="1">
        <v>9410170</v>
      </c>
      <c r="D40" s="1">
        <v>32.714193999999999</v>
      </c>
      <c r="E40" s="1">
        <v>-117.17358299999999</v>
      </c>
      <c r="F40" s="17">
        <v>17.100578195655501</v>
      </c>
      <c r="G40" s="4">
        <v>0.85</v>
      </c>
      <c r="H40" s="4">
        <v>0.74</v>
      </c>
      <c r="I40" s="4">
        <v>1.5</v>
      </c>
      <c r="J40" s="4">
        <f t="shared" si="5"/>
        <v>0.25650867293483254</v>
      </c>
      <c r="K40" s="4">
        <f t="shared" si="6"/>
        <v>1.7565086729348325</v>
      </c>
      <c r="L40" s="4">
        <f t="shared" si="7"/>
        <v>3.3465086729348323</v>
      </c>
      <c r="M40" s="3">
        <v>17.625</v>
      </c>
      <c r="N40" s="3">
        <f t="shared" si="8"/>
        <v>0.17100578195655503</v>
      </c>
      <c r="O40" s="3">
        <f t="shared" si="9"/>
        <v>17.796005781956556</v>
      </c>
      <c r="P40" s="1" t="s">
        <v>23</v>
      </c>
      <c r="Q40" s="1" t="s">
        <v>117</v>
      </c>
      <c r="R40" s="1" t="s">
        <v>233</v>
      </c>
      <c r="S40" s="1" t="s">
        <v>217</v>
      </c>
    </row>
    <row r="41" spans="1:19" x14ac:dyDescent="0.3">
      <c r="A41" s="28"/>
      <c r="B41" s="1" t="s">
        <v>50</v>
      </c>
      <c r="C41" s="1">
        <v>8443970</v>
      </c>
      <c r="D41" s="1">
        <v>42.353900000000003</v>
      </c>
      <c r="E41" s="1">
        <v>-71.050280000000001</v>
      </c>
      <c r="F41" s="17">
        <v>15.4260540194367</v>
      </c>
      <c r="G41" s="4">
        <v>1.55</v>
      </c>
      <c r="H41" s="4">
        <v>1.41</v>
      </c>
      <c r="I41" s="4">
        <v>1.53</v>
      </c>
      <c r="J41" s="4">
        <f t="shared" si="5"/>
        <v>0.23601862649738151</v>
      </c>
      <c r="K41" s="4">
        <f t="shared" si="6"/>
        <v>1.7660186264973816</v>
      </c>
      <c r="L41" s="4">
        <f t="shared" si="7"/>
        <v>4.7260186264973818</v>
      </c>
      <c r="M41" s="3">
        <v>17.25</v>
      </c>
      <c r="N41" s="3">
        <f t="shared" si="8"/>
        <v>0.154260540194367</v>
      </c>
      <c r="O41" s="3">
        <f t="shared" si="9"/>
        <v>17.404260540194368</v>
      </c>
      <c r="P41" s="1" t="s">
        <v>10</v>
      </c>
      <c r="Q41" s="1" t="s">
        <v>116</v>
      </c>
      <c r="R41" s="1" t="s">
        <v>233</v>
      </c>
      <c r="S41" s="1" t="s">
        <v>216</v>
      </c>
    </row>
    <row r="42" spans="1:19" x14ac:dyDescent="0.3">
      <c r="A42" s="28"/>
      <c r="B42" s="1" t="s">
        <v>67</v>
      </c>
      <c r="C42" s="1">
        <v>8514560</v>
      </c>
      <c r="D42" s="1">
        <v>40.950000000000003</v>
      </c>
      <c r="E42" s="1">
        <v>-73.076700000000002</v>
      </c>
      <c r="F42" s="12">
        <v>12.273944511597749</v>
      </c>
      <c r="G42" s="4">
        <v>1.1100000000000001</v>
      </c>
      <c r="H42" s="4">
        <v>1.73</v>
      </c>
      <c r="I42" s="4">
        <v>1.59</v>
      </c>
      <c r="J42" s="4">
        <f t="shared" si="5"/>
        <v>0.19515571773440421</v>
      </c>
      <c r="K42" s="4">
        <f t="shared" si="6"/>
        <v>1.7851557177344044</v>
      </c>
      <c r="L42" s="4">
        <f t="shared" si="7"/>
        <v>4.6251557177344038</v>
      </c>
      <c r="M42" s="3">
        <v>18.125</v>
      </c>
      <c r="N42" s="3">
        <f t="shared" si="8"/>
        <v>0.12273944511597749</v>
      </c>
      <c r="O42" s="3">
        <f t="shared" si="9"/>
        <v>18.247739445115979</v>
      </c>
      <c r="P42" s="1" t="s">
        <v>10</v>
      </c>
      <c r="Q42" s="1" t="s">
        <v>161</v>
      </c>
      <c r="R42" s="1" t="s">
        <v>233</v>
      </c>
      <c r="S42" s="1" t="s">
        <v>216</v>
      </c>
    </row>
    <row r="43" spans="1:19" x14ac:dyDescent="0.3">
      <c r="A43" s="28"/>
      <c r="B43" s="1" t="s">
        <v>56</v>
      </c>
      <c r="C43" s="1">
        <v>8516945</v>
      </c>
      <c r="D43" s="1">
        <v>40.810305999999997</v>
      </c>
      <c r="E43" s="1">
        <v>-73.765000000000001</v>
      </c>
      <c r="F43" s="17">
        <v>16.576991851310101</v>
      </c>
      <c r="G43" s="4">
        <v>1.19</v>
      </c>
      <c r="H43" s="4">
        <v>2.8</v>
      </c>
      <c r="I43" s="4">
        <v>1.56</v>
      </c>
      <c r="J43" s="4">
        <f t="shared" si="5"/>
        <v>0.25860107288043754</v>
      </c>
      <c r="K43" s="4">
        <f t="shared" si="6"/>
        <v>1.8186010728804376</v>
      </c>
      <c r="L43" s="4">
        <f t="shared" si="7"/>
        <v>5.8086010728804371</v>
      </c>
      <c r="M43" s="3">
        <v>18.25</v>
      </c>
      <c r="N43" s="3">
        <f t="shared" si="8"/>
        <v>0.16576991851310102</v>
      </c>
      <c r="O43" s="3">
        <f t="shared" si="9"/>
        <v>18.415769918513099</v>
      </c>
      <c r="P43" s="1" t="s">
        <v>10</v>
      </c>
      <c r="Q43" s="1" t="s">
        <v>161</v>
      </c>
      <c r="R43" s="1" t="s">
        <v>233</v>
      </c>
      <c r="S43" s="1" t="s">
        <v>216</v>
      </c>
    </row>
    <row r="44" spans="1:19" x14ac:dyDescent="0.3">
      <c r="A44" s="28"/>
      <c r="B44" s="1" t="s">
        <v>34</v>
      </c>
      <c r="C44" s="1">
        <v>8665530</v>
      </c>
      <c r="D44" s="1">
        <v>32.780833000000001</v>
      </c>
      <c r="E44" s="1">
        <v>-79.923610999999994</v>
      </c>
      <c r="F44" s="17">
        <v>13.489792407867199</v>
      </c>
      <c r="G44" s="4">
        <v>0.87</v>
      </c>
      <c r="H44" s="4">
        <v>1.32</v>
      </c>
      <c r="I44" s="4">
        <v>1.65</v>
      </c>
      <c r="J44" s="4">
        <f t="shared" si="5"/>
        <v>0.22258157472980877</v>
      </c>
      <c r="K44" s="4">
        <f t="shared" si="6"/>
        <v>1.8725815747298087</v>
      </c>
      <c r="L44" s="4">
        <f t="shared" si="7"/>
        <v>4.0625815747298084</v>
      </c>
      <c r="M44" s="3">
        <v>18.75</v>
      </c>
      <c r="N44" s="3">
        <f t="shared" si="8"/>
        <v>0.13489792407867199</v>
      </c>
      <c r="O44" s="3">
        <f t="shared" si="9"/>
        <v>18.884897924078672</v>
      </c>
      <c r="P44" s="1" t="s">
        <v>23</v>
      </c>
      <c r="Q44" s="1" t="s">
        <v>116</v>
      </c>
      <c r="R44" s="1" t="s">
        <v>233</v>
      </c>
      <c r="S44" s="1" t="s">
        <v>215</v>
      </c>
    </row>
    <row r="45" spans="1:19" x14ac:dyDescent="0.3">
      <c r="A45" s="28"/>
      <c r="B45" s="1" t="s">
        <v>61</v>
      </c>
      <c r="C45" s="1">
        <v>8729840</v>
      </c>
      <c r="D45" s="1">
        <v>30.404388999999998</v>
      </c>
      <c r="E45" s="1">
        <v>-87.211194000000006</v>
      </c>
      <c r="F45" s="17">
        <v>19.715435531101299</v>
      </c>
      <c r="G45" s="4">
        <v>0.2</v>
      </c>
      <c r="H45" s="4">
        <v>2.37</v>
      </c>
      <c r="I45" s="4">
        <v>1.57</v>
      </c>
      <c r="J45" s="4">
        <f t="shared" si="5"/>
        <v>0.30953233783829043</v>
      </c>
      <c r="K45" s="4">
        <f t="shared" si="6"/>
        <v>1.8795323378382904</v>
      </c>
      <c r="L45" s="4">
        <f t="shared" si="7"/>
        <v>4.4495323378382912</v>
      </c>
      <c r="M45" s="3">
        <v>17.875</v>
      </c>
      <c r="N45" s="3">
        <f t="shared" si="8"/>
        <v>0.197154355311013</v>
      </c>
      <c r="O45" s="3">
        <f t="shared" si="9"/>
        <v>18.072154355311014</v>
      </c>
      <c r="P45" s="1" t="s">
        <v>54</v>
      </c>
      <c r="Q45" s="1" t="s">
        <v>161</v>
      </c>
      <c r="R45" s="1" t="s">
        <v>233</v>
      </c>
      <c r="S45" s="1" t="s">
        <v>216</v>
      </c>
    </row>
    <row r="46" spans="1:19" x14ac:dyDescent="0.3">
      <c r="A46" s="28"/>
      <c r="B46" s="1" t="s">
        <v>52</v>
      </c>
      <c r="C46" s="1">
        <v>8467150</v>
      </c>
      <c r="D46" s="1">
        <v>41.173302</v>
      </c>
      <c r="E46" s="1">
        <v>-73.181702000000001</v>
      </c>
      <c r="F46" s="17">
        <v>23.245352777243198</v>
      </c>
      <c r="G46" s="4">
        <v>1.1299999999999999</v>
      </c>
      <c r="H46" s="4">
        <v>1.65</v>
      </c>
      <c r="I46" s="4">
        <v>1.55</v>
      </c>
      <c r="J46" s="4">
        <f t="shared" si="5"/>
        <v>0.36030296804726958</v>
      </c>
      <c r="K46" s="4">
        <f t="shared" si="6"/>
        <v>1.9103029680472696</v>
      </c>
      <c r="L46" s="4">
        <f t="shared" si="7"/>
        <v>4.6903029680472699</v>
      </c>
      <c r="M46" s="3">
        <v>18.125</v>
      </c>
      <c r="N46" s="3">
        <f t="shared" si="8"/>
        <v>0.23245352777243197</v>
      </c>
      <c r="O46" s="3">
        <f t="shared" si="9"/>
        <v>18.357453527772432</v>
      </c>
      <c r="P46" s="1" t="s">
        <v>10</v>
      </c>
      <c r="Q46" s="1" t="s">
        <v>116</v>
      </c>
      <c r="R46" s="1" t="s">
        <v>233</v>
      </c>
      <c r="S46" s="1" t="s">
        <v>216</v>
      </c>
    </row>
    <row r="47" spans="1:19" ht="14.4" customHeight="1" x14ac:dyDescent="0.3">
      <c r="A47" s="28"/>
      <c r="B47" s="1" t="s">
        <v>84</v>
      </c>
      <c r="C47" s="1">
        <v>8670870</v>
      </c>
      <c r="D47" s="1">
        <v>32.036700000000003</v>
      </c>
      <c r="E47" s="1">
        <v>-80.901700000000005</v>
      </c>
      <c r="F47" s="17">
        <v>15.4017250669704</v>
      </c>
      <c r="G47" s="4">
        <v>1.1200000000000001</v>
      </c>
      <c r="H47" s="4">
        <v>1.1599999999999999</v>
      </c>
      <c r="I47" s="4">
        <v>1.66</v>
      </c>
      <c r="J47" s="4">
        <f t="shared" si="5"/>
        <v>0.25566863611170865</v>
      </c>
      <c r="K47" s="4">
        <f t="shared" si="6"/>
        <v>1.9156686361117086</v>
      </c>
      <c r="L47" s="4">
        <f t="shared" si="7"/>
        <v>4.1956686361117086</v>
      </c>
      <c r="M47" s="3">
        <v>18.75</v>
      </c>
      <c r="N47" s="3">
        <f t="shared" si="8"/>
        <v>0.15401725066970401</v>
      </c>
      <c r="O47" s="3">
        <f t="shared" si="9"/>
        <v>18.904017250669703</v>
      </c>
      <c r="P47" s="1" t="s">
        <v>10</v>
      </c>
      <c r="Q47" s="1" t="s">
        <v>118</v>
      </c>
      <c r="R47" s="1" t="s">
        <v>233</v>
      </c>
      <c r="S47" s="1" t="s">
        <v>215</v>
      </c>
    </row>
    <row r="48" spans="1:19" x14ac:dyDescent="0.3">
      <c r="A48" s="28"/>
      <c r="B48" s="1" t="s">
        <v>70</v>
      </c>
      <c r="C48" s="1">
        <v>8720220</v>
      </c>
      <c r="D48" s="1">
        <v>30.3933</v>
      </c>
      <c r="E48" s="1">
        <v>-81.431700000000006</v>
      </c>
      <c r="F48" s="12">
        <v>19.402901436107129</v>
      </c>
      <c r="G48" s="4">
        <v>0.76</v>
      </c>
      <c r="H48" s="4">
        <v>0.89</v>
      </c>
      <c r="I48" s="4">
        <v>1.61</v>
      </c>
      <c r="J48" s="4">
        <f t="shared" si="5"/>
        <v>0.31238671312132477</v>
      </c>
      <c r="K48" s="4">
        <f t="shared" si="6"/>
        <v>1.9223867131213248</v>
      </c>
      <c r="L48" s="4">
        <f t="shared" si="7"/>
        <v>3.5723867131213245</v>
      </c>
      <c r="M48" s="3">
        <v>18.375</v>
      </c>
      <c r="N48" s="3">
        <f t="shared" si="8"/>
        <v>0.19402901436107128</v>
      </c>
      <c r="O48" s="3">
        <f t="shared" si="9"/>
        <v>18.569029014361071</v>
      </c>
      <c r="P48" s="1" t="s">
        <v>23</v>
      </c>
      <c r="Q48" s="1" t="s">
        <v>118</v>
      </c>
      <c r="R48" s="1" t="s">
        <v>233</v>
      </c>
      <c r="S48" s="1" t="s">
        <v>214</v>
      </c>
    </row>
    <row r="49" spans="1:19" x14ac:dyDescent="0.3">
      <c r="A49" s="28"/>
      <c r="B49" s="1" t="s">
        <v>51</v>
      </c>
      <c r="C49" s="1">
        <v>8454000</v>
      </c>
      <c r="D49" s="1">
        <v>41.807098000000003</v>
      </c>
      <c r="E49" s="1">
        <v>-71.401199000000005</v>
      </c>
      <c r="F49" s="17">
        <v>25.790319361496199</v>
      </c>
      <c r="G49" s="4">
        <v>0.79</v>
      </c>
      <c r="H49" s="4">
        <v>2.44</v>
      </c>
      <c r="I49" s="4">
        <v>1.53</v>
      </c>
      <c r="J49" s="4">
        <f t="shared" si="5"/>
        <v>0.39459188623089181</v>
      </c>
      <c r="K49" s="4">
        <f t="shared" si="6"/>
        <v>1.9245918862308917</v>
      </c>
      <c r="L49" s="4">
        <f t="shared" si="7"/>
        <v>5.1545918862308913</v>
      </c>
      <c r="M49" s="3">
        <v>17.25</v>
      </c>
      <c r="N49" s="3">
        <f t="shared" si="8"/>
        <v>0.257903193614962</v>
      </c>
      <c r="O49" s="3">
        <f t="shared" si="9"/>
        <v>17.507903193614961</v>
      </c>
      <c r="P49" s="1" t="s">
        <v>23</v>
      </c>
      <c r="Q49" s="1" t="s">
        <v>117</v>
      </c>
      <c r="R49" s="1" t="s">
        <v>233</v>
      </c>
      <c r="S49" s="1" t="s">
        <v>216</v>
      </c>
    </row>
    <row r="50" spans="1:19" x14ac:dyDescent="0.3">
      <c r="A50" s="28"/>
      <c r="B50" s="1" t="s">
        <v>64</v>
      </c>
      <c r="C50" s="1">
        <v>8545240</v>
      </c>
      <c r="D50" s="1">
        <v>39.933300000000003</v>
      </c>
      <c r="E50" s="1">
        <v>-75.141700999999998</v>
      </c>
      <c r="F50" s="17">
        <v>21.469838371102998</v>
      </c>
      <c r="G50" s="4">
        <v>0.98</v>
      </c>
      <c r="H50" s="4">
        <v>1.27</v>
      </c>
      <c r="I50" s="4">
        <v>1.59</v>
      </c>
      <c r="J50" s="4">
        <f t="shared" si="5"/>
        <v>0.34137043010053764</v>
      </c>
      <c r="K50" s="4">
        <f t="shared" si="6"/>
        <v>1.9313704301005377</v>
      </c>
      <c r="L50" s="4">
        <f t="shared" si="7"/>
        <v>4.1813704301005377</v>
      </c>
      <c r="M50" s="3">
        <v>17.875</v>
      </c>
      <c r="N50" s="3">
        <f t="shared" si="8"/>
        <v>0.21469838371102998</v>
      </c>
      <c r="O50" s="3">
        <f t="shared" si="9"/>
        <v>18.089698383711031</v>
      </c>
      <c r="P50" s="1" t="s">
        <v>23</v>
      </c>
      <c r="Q50" s="1" t="s">
        <v>116</v>
      </c>
      <c r="R50" s="1" t="s">
        <v>233</v>
      </c>
      <c r="S50" s="1" t="s">
        <v>215</v>
      </c>
    </row>
    <row r="51" spans="1:19" x14ac:dyDescent="0.3">
      <c r="A51" s="29"/>
      <c r="B51" s="1" t="s">
        <v>88</v>
      </c>
      <c r="C51" s="1">
        <v>8536110</v>
      </c>
      <c r="D51" s="1">
        <v>38.968299999999999</v>
      </c>
      <c r="E51" s="1">
        <v>-74.959998999999996</v>
      </c>
      <c r="F51" s="12">
        <v>16.643824051816033</v>
      </c>
      <c r="G51" s="4">
        <v>0.88</v>
      </c>
      <c r="H51" s="4">
        <v>1.1599999999999999</v>
      </c>
      <c r="I51" s="4">
        <v>1.67</v>
      </c>
      <c r="J51" s="4">
        <f t="shared" si="5"/>
        <v>0.2779518616653277</v>
      </c>
      <c r="K51" s="4">
        <f t="shared" si="6"/>
        <v>1.9479518616653277</v>
      </c>
      <c r="L51" s="4">
        <f t="shared" si="7"/>
        <v>3.9879518616653278</v>
      </c>
      <c r="M51" s="3">
        <v>18.75</v>
      </c>
      <c r="N51" s="3">
        <f t="shared" si="8"/>
        <v>0.16643824051816034</v>
      </c>
      <c r="O51" s="3">
        <f t="shared" si="9"/>
        <v>18.916438240518161</v>
      </c>
      <c r="P51" s="1" t="s">
        <v>23</v>
      </c>
      <c r="Q51" s="1" t="s">
        <v>118</v>
      </c>
      <c r="R51" s="1" t="s">
        <v>233</v>
      </c>
      <c r="S51" s="1" t="s">
        <v>215</v>
      </c>
    </row>
    <row r="52" spans="1:19" x14ac:dyDescent="0.3">
      <c r="A52" s="27" t="s">
        <v>175</v>
      </c>
      <c r="B52" s="1" t="s">
        <v>69</v>
      </c>
      <c r="C52" s="1">
        <v>8720030</v>
      </c>
      <c r="D52" s="1">
        <v>30.671389000000001</v>
      </c>
      <c r="E52" s="1">
        <v>-81.465833000000003</v>
      </c>
      <c r="F52" s="17">
        <v>22.998532681677201</v>
      </c>
      <c r="G52" s="4">
        <v>1</v>
      </c>
      <c r="H52" s="4">
        <v>1.31</v>
      </c>
      <c r="I52" s="4">
        <v>1.6</v>
      </c>
      <c r="J52" s="4">
        <f t="shared" si="5"/>
        <v>0.36797652290683525</v>
      </c>
      <c r="K52" s="4">
        <f t="shared" si="6"/>
        <v>1.9679765229068353</v>
      </c>
      <c r="L52" s="4">
        <f t="shared" si="7"/>
        <v>4.2779765229068349</v>
      </c>
      <c r="M52" s="3">
        <v>18.25</v>
      </c>
      <c r="N52" s="3">
        <f t="shared" si="8"/>
        <v>0.229985326816772</v>
      </c>
      <c r="O52" s="3">
        <f t="shared" si="9"/>
        <v>18.479985326816774</v>
      </c>
      <c r="P52" s="1" t="s">
        <v>23</v>
      </c>
      <c r="Q52" s="1" t="s">
        <v>116</v>
      </c>
      <c r="R52" s="1" t="s">
        <v>234</v>
      </c>
      <c r="S52" s="1" t="s">
        <v>215</v>
      </c>
    </row>
    <row r="53" spans="1:19" x14ac:dyDescent="0.3">
      <c r="A53" s="28"/>
      <c r="B53" s="1" t="s">
        <v>58</v>
      </c>
      <c r="C53" s="1">
        <v>8658120</v>
      </c>
      <c r="D53" s="1">
        <v>34.227499999999999</v>
      </c>
      <c r="E53" s="1">
        <v>-77.953610999999995</v>
      </c>
      <c r="F53" s="17">
        <v>26.534880458360501</v>
      </c>
      <c r="G53" s="4">
        <v>0.68</v>
      </c>
      <c r="H53" s="4">
        <v>1.08</v>
      </c>
      <c r="I53" s="4">
        <v>1.57</v>
      </c>
      <c r="J53" s="4">
        <f t="shared" si="5"/>
        <v>0.41659762319625993</v>
      </c>
      <c r="K53" s="4">
        <f t="shared" si="6"/>
        <v>1.9865976231962601</v>
      </c>
      <c r="L53" s="4">
        <f t="shared" si="7"/>
        <v>3.7465976231962599</v>
      </c>
      <c r="M53" s="3">
        <v>17.75</v>
      </c>
      <c r="N53" s="3">
        <f t="shared" si="8"/>
        <v>0.26534880458360499</v>
      </c>
      <c r="O53" s="3">
        <f t="shared" si="9"/>
        <v>18.015348804583606</v>
      </c>
      <c r="P53" s="1" t="s">
        <v>21</v>
      </c>
      <c r="Q53" s="1" t="s">
        <v>118</v>
      </c>
      <c r="R53" s="1" t="s">
        <v>234</v>
      </c>
      <c r="S53" s="1" t="s">
        <v>214</v>
      </c>
    </row>
    <row r="54" spans="1:19" x14ac:dyDescent="0.3">
      <c r="A54" s="28"/>
      <c r="B54" s="1" t="s">
        <v>66</v>
      </c>
      <c r="C54" s="1">
        <v>8518750</v>
      </c>
      <c r="D54" s="1">
        <v>40.700555999999999</v>
      </c>
      <c r="E54" s="1">
        <v>-74.014167</v>
      </c>
      <c r="F54" s="17">
        <v>25.2393271979203</v>
      </c>
      <c r="G54" s="4">
        <v>0.76</v>
      </c>
      <c r="H54" s="4">
        <v>1.7</v>
      </c>
      <c r="I54" s="4">
        <v>1.59</v>
      </c>
      <c r="J54" s="4">
        <f t="shared" si="5"/>
        <v>0.40130530244693274</v>
      </c>
      <c r="K54" s="4">
        <f t="shared" si="6"/>
        <v>1.9913053024469329</v>
      </c>
      <c r="L54" s="4">
        <f t="shared" si="7"/>
        <v>4.4513053024469329</v>
      </c>
      <c r="M54" s="3">
        <v>17.875</v>
      </c>
      <c r="N54" s="3">
        <f t="shared" si="8"/>
        <v>0.25239327197920303</v>
      </c>
      <c r="O54" s="3">
        <f t="shared" si="9"/>
        <v>18.127393271979201</v>
      </c>
      <c r="P54" s="1" t="s">
        <v>23</v>
      </c>
      <c r="Q54" s="1" t="s">
        <v>161</v>
      </c>
      <c r="R54" s="1" t="s">
        <v>234</v>
      </c>
      <c r="S54" s="1" t="s">
        <v>216</v>
      </c>
    </row>
    <row r="55" spans="1:19" x14ac:dyDescent="0.3">
      <c r="A55" s="28"/>
      <c r="B55" s="1" t="s">
        <v>55</v>
      </c>
      <c r="C55" s="1">
        <v>9751639</v>
      </c>
      <c r="D55" s="1">
        <v>18.335833000000001</v>
      </c>
      <c r="E55" s="1">
        <v>-64.92</v>
      </c>
      <c r="F55" s="17">
        <v>28.961545654801299</v>
      </c>
      <c r="G55" s="4">
        <v>0.13</v>
      </c>
      <c r="H55" s="4">
        <v>0.69</v>
      </c>
      <c r="I55" s="4">
        <v>1.55</v>
      </c>
      <c r="J55" s="4">
        <f t="shared" si="5"/>
        <v>0.44890395764942015</v>
      </c>
      <c r="K55" s="4">
        <f t="shared" si="6"/>
        <v>1.9989039576494201</v>
      </c>
      <c r="L55" s="4">
        <f t="shared" si="7"/>
        <v>2.8189039576494204</v>
      </c>
      <c r="M55" s="3">
        <v>18.125</v>
      </c>
      <c r="N55" s="3">
        <f t="shared" si="8"/>
        <v>0.28961545654801296</v>
      </c>
      <c r="O55" s="3">
        <f t="shared" si="9"/>
        <v>18.414615456548013</v>
      </c>
      <c r="P55" s="1" t="s">
        <v>54</v>
      </c>
      <c r="Q55" s="1" t="s">
        <v>117</v>
      </c>
      <c r="R55" s="1" t="s">
        <v>234</v>
      </c>
      <c r="S55" s="1" t="s">
        <v>217</v>
      </c>
    </row>
    <row r="56" spans="1:19" x14ac:dyDescent="0.3">
      <c r="A56" s="28"/>
      <c r="B56" s="1" t="s">
        <v>93</v>
      </c>
      <c r="C56" s="1">
        <v>8638863</v>
      </c>
      <c r="D56" s="1">
        <v>36.966700000000003</v>
      </c>
      <c r="E56" s="1">
        <v>-76.113299999999995</v>
      </c>
      <c r="F56" s="17">
        <v>17.2992785349246</v>
      </c>
      <c r="G56" s="4">
        <v>0.45</v>
      </c>
      <c r="H56" s="4">
        <v>1.59</v>
      </c>
      <c r="I56" s="4">
        <v>1.72</v>
      </c>
      <c r="J56" s="4">
        <f t="shared" si="5"/>
        <v>0.29754759080070309</v>
      </c>
      <c r="K56" s="4">
        <f t="shared" si="6"/>
        <v>2.017547590800703</v>
      </c>
      <c r="L56" s="4">
        <f t="shared" si="7"/>
        <v>4.057547590800703</v>
      </c>
      <c r="M56" s="3">
        <v>19.25</v>
      </c>
      <c r="N56" s="3">
        <f t="shared" si="8"/>
        <v>0.172992785349246</v>
      </c>
      <c r="O56" s="3">
        <f t="shared" si="9"/>
        <v>19.422992785349248</v>
      </c>
      <c r="P56" s="1" t="s">
        <v>21</v>
      </c>
      <c r="Q56" s="1" t="s">
        <v>116</v>
      </c>
      <c r="R56" s="1" t="s">
        <v>234</v>
      </c>
      <c r="S56" s="1" t="s">
        <v>215</v>
      </c>
    </row>
    <row r="57" spans="1:19" x14ac:dyDescent="0.3">
      <c r="A57" s="28"/>
      <c r="B57" s="1" t="s">
        <v>75</v>
      </c>
      <c r="C57" s="1">
        <v>8656483</v>
      </c>
      <c r="D57" s="1">
        <v>34.72</v>
      </c>
      <c r="E57" s="1">
        <v>-76.67</v>
      </c>
      <c r="F57" s="12">
        <v>25.150184080660367</v>
      </c>
      <c r="G57" s="4">
        <v>0.56000000000000005</v>
      </c>
      <c r="H57" s="4">
        <v>1.26</v>
      </c>
      <c r="I57" s="4">
        <v>1.6300000000000001</v>
      </c>
      <c r="J57" s="4">
        <f t="shared" si="5"/>
        <v>0.40994800051476404</v>
      </c>
      <c r="K57" s="4">
        <f t="shared" si="6"/>
        <v>2.0399480005147641</v>
      </c>
      <c r="L57" s="4">
        <f t="shared" si="7"/>
        <v>3.8599480005147644</v>
      </c>
      <c r="M57" s="3">
        <v>18.375</v>
      </c>
      <c r="N57" s="3">
        <f t="shared" si="8"/>
        <v>0.25150184080660365</v>
      </c>
      <c r="O57" s="3">
        <f t="shared" si="9"/>
        <v>18.626501840806604</v>
      </c>
      <c r="P57" s="1" t="s">
        <v>21</v>
      </c>
      <c r="Q57" s="1" t="s">
        <v>118</v>
      </c>
      <c r="R57" s="1" t="s">
        <v>234</v>
      </c>
      <c r="S57" s="1" t="s">
        <v>214</v>
      </c>
    </row>
    <row r="58" spans="1:19" x14ac:dyDescent="0.3">
      <c r="A58" s="28"/>
      <c r="B58" s="1" t="s">
        <v>65</v>
      </c>
      <c r="C58" s="1">
        <v>8727520</v>
      </c>
      <c r="D58" s="1">
        <v>29.135000000000002</v>
      </c>
      <c r="E58" s="1">
        <v>-83.031700000000001</v>
      </c>
      <c r="F58" s="17">
        <v>29.512484611594601</v>
      </c>
      <c r="G58" s="4">
        <v>0.54</v>
      </c>
      <c r="H58" s="4">
        <v>1.85</v>
      </c>
      <c r="I58" s="4">
        <v>1.59</v>
      </c>
      <c r="J58" s="4">
        <f t="shared" si="5"/>
        <v>0.46924850532435419</v>
      </c>
      <c r="K58" s="4">
        <f t="shared" si="6"/>
        <v>2.0592485053243541</v>
      </c>
      <c r="L58" s="4">
        <f t="shared" si="7"/>
        <v>4.4492485053243547</v>
      </c>
      <c r="M58" s="3">
        <v>18.125</v>
      </c>
      <c r="N58" s="3">
        <f t="shared" si="8"/>
        <v>0.29512484611594603</v>
      </c>
      <c r="O58" s="3">
        <f t="shared" si="9"/>
        <v>18.420124846115947</v>
      </c>
      <c r="P58" s="1" t="s">
        <v>21</v>
      </c>
      <c r="Q58" s="1" t="s">
        <v>161</v>
      </c>
      <c r="R58" s="1" t="s">
        <v>234</v>
      </c>
      <c r="S58" s="1" t="s">
        <v>215</v>
      </c>
    </row>
    <row r="59" spans="1:19" x14ac:dyDescent="0.3">
      <c r="A59" s="28"/>
      <c r="B59" s="1" t="s">
        <v>71</v>
      </c>
      <c r="C59" s="1">
        <v>8594900</v>
      </c>
      <c r="D59" s="1">
        <v>38.872999999999998</v>
      </c>
      <c r="E59" s="1">
        <v>-77.021699999999996</v>
      </c>
      <c r="F59" s="17">
        <v>29.441081716365701</v>
      </c>
      <c r="G59" s="4">
        <v>0.49</v>
      </c>
      <c r="H59" s="4">
        <v>2.89</v>
      </c>
      <c r="I59" s="4">
        <v>1.61</v>
      </c>
      <c r="J59" s="4">
        <f t="shared" si="5"/>
        <v>0.4740014156334878</v>
      </c>
      <c r="K59" s="4">
        <f t="shared" si="6"/>
        <v>2.0840014156334878</v>
      </c>
      <c r="L59" s="4">
        <f t="shared" si="7"/>
        <v>5.4640014156334882</v>
      </c>
      <c r="M59" s="3">
        <v>18.125</v>
      </c>
      <c r="N59" s="3">
        <f t="shared" si="8"/>
        <v>0.29441081716365702</v>
      </c>
      <c r="O59" s="3">
        <f t="shared" si="9"/>
        <v>18.419410817163659</v>
      </c>
      <c r="P59" s="1" t="s">
        <v>21</v>
      </c>
      <c r="Q59" s="1" t="s">
        <v>161</v>
      </c>
      <c r="R59" s="1" t="s">
        <v>234</v>
      </c>
      <c r="S59" s="1" t="s">
        <v>216</v>
      </c>
    </row>
    <row r="60" spans="1:19" x14ac:dyDescent="0.3">
      <c r="A60" s="28"/>
      <c r="B60" s="1" t="s">
        <v>59</v>
      </c>
      <c r="C60" s="1">
        <v>8461490</v>
      </c>
      <c r="D60" s="1">
        <v>41.371699999999997</v>
      </c>
      <c r="E60" s="1">
        <v>-72.095524999999995</v>
      </c>
      <c r="F60" s="17">
        <v>33.875125013530798</v>
      </c>
      <c r="G60" s="4">
        <v>0.46</v>
      </c>
      <c r="H60" s="4">
        <v>1.9</v>
      </c>
      <c r="I60" s="4">
        <v>1.57</v>
      </c>
      <c r="J60" s="4">
        <f t="shared" si="5"/>
        <v>0.53183946271243354</v>
      </c>
      <c r="K60" s="4">
        <f t="shared" si="6"/>
        <v>2.1018394627124337</v>
      </c>
      <c r="L60" s="4">
        <f t="shared" si="7"/>
        <v>4.4618394627124331</v>
      </c>
      <c r="M60" s="3">
        <v>17.625</v>
      </c>
      <c r="N60" s="3">
        <f t="shared" si="8"/>
        <v>0.33875125013530799</v>
      </c>
      <c r="O60" s="3">
        <f t="shared" si="9"/>
        <v>17.963751250135306</v>
      </c>
      <c r="P60" s="1" t="s">
        <v>21</v>
      </c>
      <c r="Q60" s="1" t="s">
        <v>161</v>
      </c>
      <c r="R60" s="1" t="s">
        <v>234</v>
      </c>
      <c r="S60" s="1" t="s">
        <v>216</v>
      </c>
    </row>
    <row r="61" spans="1:19" x14ac:dyDescent="0.3">
      <c r="A61" s="28"/>
      <c r="B61" s="1" t="s">
        <v>57</v>
      </c>
      <c r="C61" s="1">
        <v>9755371</v>
      </c>
      <c r="D61" s="1">
        <v>18.459167000000001</v>
      </c>
      <c r="E61" s="1">
        <v>-66.116388999999998</v>
      </c>
      <c r="F61" s="17">
        <v>34.784566503210101</v>
      </c>
      <c r="G61" s="4">
        <v>0.25</v>
      </c>
      <c r="H61" s="4">
        <v>0.54</v>
      </c>
      <c r="I61" s="4">
        <v>1.56</v>
      </c>
      <c r="J61" s="4">
        <f t="shared" si="5"/>
        <v>0.54263923745007758</v>
      </c>
      <c r="K61" s="4">
        <f t="shared" si="6"/>
        <v>2.1026392374500777</v>
      </c>
      <c r="L61" s="4">
        <f t="shared" si="7"/>
        <v>2.8926392374500778</v>
      </c>
      <c r="M61" s="3">
        <v>17.5</v>
      </c>
      <c r="N61" s="3">
        <f t="shared" si="8"/>
        <v>0.34784566503210101</v>
      </c>
      <c r="O61" s="3">
        <f t="shared" si="9"/>
        <v>17.8478456650321</v>
      </c>
      <c r="P61" s="1" t="s">
        <v>54</v>
      </c>
      <c r="Q61" s="1" t="s">
        <v>117</v>
      </c>
      <c r="R61" s="1" t="s">
        <v>234</v>
      </c>
      <c r="S61" s="1" t="s">
        <v>217</v>
      </c>
    </row>
    <row r="62" spans="1:19" x14ac:dyDescent="0.3">
      <c r="A62" s="28"/>
      <c r="B62" s="1" t="s">
        <v>90</v>
      </c>
      <c r="C62" s="1">
        <v>8534720</v>
      </c>
      <c r="D62" s="1">
        <v>39.356667000000002</v>
      </c>
      <c r="E62" s="1">
        <v>-74.418053</v>
      </c>
      <c r="F62" s="17">
        <v>26.545336361974002</v>
      </c>
      <c r="G62" s="4">
        <v>0.73</v>
      </c>
      <c r="H62" s="4">
        <v>1.44</v>
      </c>
      <c r="I62" s="4">
        <v>1.69</v>
      </c>
      <c r="J62" s="4">
        <f t="shared" si="5"/>
        <v>0.44861618451736063</v>
      </c>
      <c r="K62" s="4">
        <f t="shared" si="6"/>
        <v>2.1386161845173604</v>
      </c>
      <c r="L62" s="4">
        <f t="shared" si="7"/>
        <v>4.3086161845173603</v>
      </c>
      <c r="M62" s="3">
        <v>19.75</v>
      </c>
      <c r="N62" s="3">
        <f t="shared" si="8"/>
        <v>0.26545336361974003</v>
      </c>
      <c r="O62" s="3">
        <f t="shared" si="9"/>
        <v>20.015453363619741</v>
      </c>
      <c r="P62" s="1" t="s">
        <v>21</v>
      </c>
      <c r="Q62" s="1" t="s">
        <v>116</v>
      </c>
      <c r="R62" s="1" t="s">
        <v>234</v>
      </c>
      <c r="S62" s="1" t="s">
        <v>215</v>
      </c>
    </row>
    <row r="63" spans="1:19" x14ac:dyDescent="0.3">
      <c r="A63" s="28"/>
      <c r="B63" s="1" t="s">
        <v>87</v>
      </c>
      <c r="C63" s="1">
        <v>8632200</v>
      </c>
      <c r="D63" s="1">
        <v>37.165190000000003</v>
      </c>
      <c r="E63" s="1">
        <v>-75.988444000000001</v>
      </c>
      <c r="F63" s="12">
        <v>28.852271818371108</v>
      </c>
      <c r="G63" s="4">
        <v>0.46</v>
      </c>
      <c r="H63" s="4">
        <v>1.27</v>
      </c>
      <c r="I63" s="4">
        <v>1.67</v>
      </c>
      <c r="J63" s="4">
        <f t="shared" si="5"/>
        <v>0.48183293936679744</v>
      </c>
      <c r="K63" s="4">
        <f t="shared" si="6"/>
        <v>2.1518329393667974</v>
      </c>
      <c r="L63" s="4">
        <f t="shared" si="7"/>
        <v>3.8818329393667974</v>
      </c>
      <c r="M63" s="3">
        <v>18.75</v>
      </c>
      <c r="N63" s="3">
        <f t="shared" si="8"/>
        <v>0.28852271818371106</v>
      </c>
      <c r="O63" s="3">
        <f t="shared" si="9"/>
        <v>19.03852271818371</v>
      </c>
      <c r="P63" s="1" t="s">
        <v>21</v>
      </c>
      <c r="Q63" s="1" t="s">
        <v>118</v>
      </c>
      <c r="R63" s="1" t="s">
        <v>234</v>
      </c>
      <c r="S63" s="1" t="s">
        <v>214</v>
      </c>
    </row>
    <row r="64" spans="1:19" x14ac:dyDescent="0.3">
      <c r="A64" s="28"/>
      <c r="B64" s="1" t="s">
        <v>79</v>
      </c>
      <c r="C64" s="1">
        <v>8557380</v>
      </c>
      <c r="D64" s="1">
        <v>38.781700000000001</v>
      </c>
      <c r="E64" s="1">
        <v>-75.120002999999997</v>
      </c>
      <c r="F64" s="17">
        <v>31.257228152623799</v>
      </c>
      <c r="G64" s="4">
        <v>0.74</v>
      </c>
      <c r="H64" s="4">
        <v>1.47</v>
      </c>
      <c r="I64" s="4">
        <v>1.6400000000000001</v>
      </c>
      <c r="J64" s="4">
        <f t="shared" si="5"/>
        <v>0.51261854170303034</v>
      </c>
      <c r="K64" s="4">
        <f t="shared" si="6"/>
        <v>2.1526185417030304</v>
      </c>
      <c r="L64" s="4">
        <f t="shared" si="7"/>
        <v>4.3626185417030303</v>
      </c>
      <c r="M64" s="3">
        <v>18.375</v>
      </c>
      <c r="N64" s="3">
        <f t="shared" si="8"/>
        <v>0.312572281526238</v>
      </c>
      <c r="O64" s="3">
        <f t="shared" si="9"/>
        <v>18.687572281526236</v>
      </c>
      <c r="P64" s="1" t="s">
        <v>21</v>
      </c>
      <c r="Q64" s="1" t="s">
        <v>116</v>
      </c>
      <c r="R64" s="1" t="s">
        <v>234</v>
      </c>
      <c r="S64" s="1" t="s">
        <v>215</v>
      </c>
    </row>
    <row r="65" spans="1:19" x14ac:dyDescent="0.3">
      <c r="A65" s="28"/>
      <c r="B65" s="1" t="s">
        <v>60</v>
      </c>
      <c r="C65" s="1">
        <v>8452660</v>
      </c>
      <c r="D65" s="1">
        <v>41.504333000000003</v>
      </c>
      <c r="E65" s="1">
        <v>-71.326138999999998</v>
      </c>
      <c r="F65" s="17">
        <v>38.095284524867097</v>
      </c>
      <c r="G65" s="4">
        <v>0.65</v>
      </c>
      <c r="H65" s="4">
        <v>1.79</v>
      </c>
      <c r="I65" s="4">
        <v>1.57</v>
      </c>
      <c r="J65" s="4">
        <f t="shared" si="5"/>
        <v>0.59809596704041346</v>
      </c>
      <c r="K65" s="4">
        <f t="shared" si="6"/>
        <v>2.1680959670404136</v>
      </c>
      <c r="L65" s="4">
        <f t="shared" si="7"/>
        <v>4.6080959670404136</v>
      </c>
      <c r="M65" s="3">
        <v>17.625</v>
      </c>
      <c r="N65" s="3">
        <f t="shared" si="8"/>
        <v>0.38095284524867096</v>
      </c>
      <c r="O65" s="3">
        <f t="shared" si="9"/>
        <v>18.005952845248672</v>
      </c>
      <c r="P65" s="1" t="s">
        <v>21</v>
      </c>
      <c r="Q65" s="1" t="s">
        <v>161</v>
      </c>
      <c r="R65" s="1" t="s">
        <v>234</v>
      </c>
      <c r="S65" s="1" t="s">
        <v>216</v>
      </c>
    </row>
    <row r="66" spans="1:19" x14ac:dyDescent="0.3">
      <c r="A66" s="28"/>
      <c r="B66" s="1" t="s">
        <v>81</v>
      </c>
      <c r="C66" s="1">
        <v>8724580</v>
      </c>
      <c r="D66" s="1">
        <v>24.550830000000001</v>
      </c>
      <c r="E66" s="1">
        <v>-81.808059999999998</v>
      </c>
      <c r="F66" s="17">
        <v>30.9439172010423</v>
      </c>
      <c r="G66" s="4">
        <v>0.28000000000000003</v>
      </c>
      <c r="H66" s="4">
        <v>0.74</v>
      </c>
      <c r="I66" s="4">
        <v>1.66</v>
      </c>
      <c r="J66" s="4">
        <f t="shared" ref="J66:J97" si="10">I66*F66/100</f>
        <v>0.51366902553730209</v>
      </c>
      <c r="K66" s="4">
        <f t="shared" ref="K66:K97" si="11">I66+J66</f>
        <v>2.1736690255373019</v>
      </c>
      <c r="L66" s="4">
        <f t="shared" ref="L66:L102" si="12">G66+H66+I66+J66</f>
        <v>3.1936690255373019</v>
      </c>
      <c r="M66" s="3">
        <v>19</v>
      </c>
      <c r="N66" s="3">
        <f t="shared" ref="N66:N102" si="13">F66/100</f>
        <v>0.30943917201042298</v>
      </c>
      <c r="O66" s="3">
        <f t="shared" ref="O66:O97" si="14">M66+N66</f>
        <v>19.309439172010421</v>
      </c>
      <c r="P66" s="1" t="s">
        <v>54</v>
      </c>
      <c r="Q66" s="1" t="s">
        <v>117</v>
      </c>
      <c r="R66" s="1" t="s">
        <v>234</v>
      </c>
      <c r="S66" s="1" t="s">
        <v>217</v>
      </c>
    </row>
    <row r="67" spans="1:19" x14ac:dyDescent="0.3">
      <c r="A67" s="28"/>
      <c r="B67" s="1" t="s">
        <v>77</v>
      </c>
      <c r="C67" s="1">
        <v>8725110</v>
      </c>
      <c r="D67" s="1">
        <v>26.131667</v>
      </c>
      <c r="E67" s="1">
        <v>-81.807500000000005</v>
      </c>
      <c r="F67" s="17">
        <v>33.583955002610502</v>
      </c>
      <c r="G67" s="4">
        <v>0.37</v>
      </c>
      <c r="H67" s="4">
        <v>1.58</v>
      </c>
      <c r="I67" s="4">
        <v>1.6300000000000001</v>
      </c>
      <c r="J67" s="4">
        <f t="shared" si="10"/>
        <v>0.54741846654255122</v>
      </c>
      <c r="K67" s="4">
        <f t="shared" si="11"/>
        <v>2.1774184665425516</v>
      </c>
      <c r="L67" s="4">
        <f t="shared" si="12"/>
        <v>4.1274184665425508</v>
      </c>
      <c r="M67" s="3">
        <v>18.625</v>
      </c>
      <c r="N67" s="3">
        <f t="shared" si="13"/>
        <v>0.33583955002610499</v>
      </c>
      <c r="O67" s="3">
        <f t="shared" si="14"/>
        <v>18.960839550026105</v>
      </c>
      <c r="P67" s="1" t="s">
        <v>21</v>
      </c>
      <c r="Q67" s="1" t="s">
        <v>116</v>
      </c>
      <c r="R67" s="1" t="s">
        <v>234</v>
      </c>
      <c r="S67" s="1" t="s">
        <v>215</v>
      </c>
    </row>
    <row r="68" spans="1:19" x14ac:dyDescent="0.3">
      <c r="A68" s="28"/>
      <c r="B68" s="1" t="s">
        <v>98</v>
      </c>
      <c r="C68" s="1">
        <v>1820000</v>
      </c>
      <c r="D68" s="1">
        <v>8.7317</v>
      </c>
      <c r="E68" s="1">
        <v>167.73611500000001</v>
      </c>
      <c r="F68" s="12">
        <v>22.933507349607233</v>
      </c>
      <c r="G68" s="4">
        <v>0.63</v>
      </c>
      <c r="H68" s="4">
        <v>0.56999999999999995</v>
      </c>
      <c r="I68" s="4">
        <v>1.78</v>
      </c>
      <c r="J68" s="4">
        <f t="shared" si="10"/>
        <v>0.40821643082300874</v>
      </c>
      <c r="K68" s="4">
        <f t="shared" si="11"/>
        <v>2.188216430823009</v>
      </c>
      <c r="L68" s="4">
        <f t="shared" si="12"/>
        <v>3.3882164308230087</v>
      </c>
      <c r="M68" s="3">
        <v>19.875</v>
      </c>
      <c r="N68" s="3">
        <f t="shared" si="13"/>
        <v>0.22933507349607232</v>
      </c>
      <c r="O68" s="3">
        <f t="shared" si="14"/>
        <v>20.104335073496074</v>
      </c>
      <c r="P68" s="1" t="s">
        <v>21</v>
      </c>
      <c r="Q68" s="1" t="s">
        <v>117</v>
      </c>
      <c r="R68" s="1" t="s">
        <v>234</v>
      </c>
      <c r="S68" s="1" t="s">
        <v>214</v>
      </c>
    </row>
    <row r="69" spans="1:19" x14ac:dyDescent="0.3">
      <c r="A69" s="28"/>
      <c r="B69" s="1" t="s">
        <v>72</v>
      </c>
      <c r="C69" s="1">
        <v>8510560</v>
      </c>
      <c r="D69" s="1">
        <v>41.048333</v>
      </c>
      <c r="E69" s="1">
        <v>-71.959444000000005</v>
      </c>
      <c r="F69" s="17">
        <v>35.6439665221504</v>
      </c>
      <c r="G69" s="4">
        <v>0.39</v>
      </c>
      <c r="H69" s="4">
        <v>1.67</v>
      </c>
      <c r="I69" s="4">
        <v>1.62</v>
      </c>
      <c r="J69" s="4">
        <f t="shared" si="10"/>
        <v>0.57743225765883655</v>
      </c>
      <c r="K69" s="4">
        <f t="shared" si="11"/>
        <v>2.1974322576588365</v>
      </c>
      <c r="L69" s="4">
        <f t="shared" si="12"/>
        <v>4.257432257658837</v>
      </c>
      <c r="M69" s="3">
        <v>18.25</v>
      </c>
      <c r="N69" s="3">
        <f t="shared" si="13"/>
        <v>0.356439665221504</v>
      </c>
      <c r="O69" s="3">
        <f t="shared" si="14"/>
        <v>18.606439665221504</v>
      </c>
      <c r="P69" s="1" t="s">
        <v>21</v>
      </c>
      <c r="Q69" s="1" t="s">
        <v>161</v>
      </c>
      <c r="R69" s="1" t="s">
        <v>234</v>
      </c>
      <c r="S69" s="1" t="s">
        <v>215</v>
      </c>
    </row>
    <row r="70" spans="1:19" x14ac:dyDescent="0.3">
      <c r="A70" s="28"/>
      <c r="B70" s="1" t="s">
        <v>94</v>
      </c>
      <c r="C70" s="1">
        <v>8638660</v>
      </c>
      <c r="D70" s="1">
        <v>36.8217</v>
      </c>
      <c r="E70" s="1">
        <v>-76.293300000000002</v>
      </c>
      <c r="F70" s="12">
        <v>28.05129987500937</v>
      </c>
      <c r="G70" s="4">
        <v>0.48</v>
      </c>
      <c r="H70" s="4">
        <v>1.63</v>
      </c>
      <c r="I70" s="4">
        <v>1.72</v>
      </c>
      <c r="J70" s="4">
        <f t="shared" si="10"/>
        <v>0.48248235785016114</v>
      </c>
      <c r="K70" s="4">
        <f t="shared" si="11"/>
        <v>2.2024823578501609</v>
      </c>
      <c r="L70" s="4">
        <f t="shared" si="12"/>
        <v>4.3124823578501612</v>
      </c>
      <c r="M70" s="3">
        <v>19.25</v>
      </c>
      <c r="N70" s="3">
        <f t="shared" si="13"/>
        <v>0.28051299875009372</v>
      </c>
      <c r="O70" s="3">
        <f t="shared" si="14"/>
        <v>19.530512998750094</v>
      </c>
      <c r="P70" s="1" t="s">
        <v>21</v>
      </c>
      <c r="Q70" s="1" t="s">
        <v>116</v>
      </c>
      <c r="R70" s="1" t="s">
        <v>234</v>
      </c>
      <c r="S70" s="1" t="s">
        <v>215</v>
      </c>
    </row>
    <row r="71" spans="1:19" x14ac:dyDescent="0.3">
      <c r="A71" s="28"/>
      <c r="B71" s="1" t="s">
        <v>89</v>
      </c>
      <c r="C71" s="1">
        <v>8531680</v>
      </c>
      <c r="D71" s="1">
        <v>40.466943999999998</v>
      </c>
      <c r="E71" s="1">
        <v>-74.009444000000002</v>
      </c>
      <c r="F71" s="17">
        <v>31.589370224298399</v>
      </c>
      <c r="G71" s="4">
        <v>0.81</v>
      </c>
      <c r="H71" s="4">
        <v>1.98</v>
      </c>
      <c r="I71" s="4">
        <v>1.68</v>
      </c>
      <c r="J71" s="4">
        <f t="shared" si="10"/>
        <v>0.53070141976821317</v>
      </c>
      <c r="K71" s="4">
        <f t="shared" si="11"/>
        <v>2.2107014197682133</v>
      </c>
      <c r="L71" s="4">
        <f t="shared" si="12"/>
        <v>5.0007014197682125</v>
      </c>
      <c r="M71" s="3">
        <v>18.875</v>
      </c>
      <c r="N71" s="3">
        <f t="shared" si="13"/>
        <v>0.31589370224298396</v>
      </c>
      <c r="O71" s="3">
        <f t="shared" si="14"/>
        <v>19.190893702242985</v>
      </c>
      <c r="P71" s="1" t="s">
        <v>23</v>
      </c>
      <c r="Q71" s="1" t="s">
        <v>161</v>
      </c>
      <c r="R71" s="1" t="s">
        <v>234</v>
      </c>
      <c r="S71" s="1" t="s">
        <v>216</v>
      </c>
    </row>
    <row r="72" spans="1:19" x14ac:dyDescent="0.3">
      <c r="A72" s="28"/>
      <c r="B72" s="1" t="s">
        <v>74</v>
      </c>
      <c r="C72" s="1">
        <v>8449130</v>
      </c>
      <c r="D72" s="1">
        <v>41.285277999999998</v>
      </c>
      <c r="E72" s="1">
        <v>-70.09639</v>
      </c>
      <c r="F72" s="17">
        <v>35.837640089362999</v>
      </c>
      <c r="G72" s="4">
        <v>0.55000000000000004</v>
      </c>
      <c r="H72" s="4">
        <v>1.23</v>
      </c>
      <c r="I72" s="4">
        <v>1.6300000000000001</v>
      </c>
      <c r="J72" s="4">
        <f t="shared" si="10"/>
        <v>0.58415353345661691</v>
      </c>
      <c r="K72" s="4">
        <f t="shared" si="11"/>
        <v>2.2141535334566171</v>
      </c>
      <c r="L72" s="4">
        <f t="shared" si="12"/>
        <v>3.9941535334566169</v>
      </c>
      <c r="M72" s="3">
        <v>18.375</v>
      </c>
      <c r="N72" s="3">
        <f t="shared" si="13"/>
        <v>0.35837640089362999</v>
      </c>
      <c r="O72" s="3">
        <f t="shared" si="14"/>
        <v>18.733376400893629</v>
      </c>
      <c r="P72" s="1" t="s">
        <v>21</v>
      </c>
      <c r="Q72" s="1" t="s">
        <v>118</v>
      </c>
      <c r="R72" s="1" t="s">
        <v>234</v>
      </c>
      <c r="S72" s="1" t="s">
        <v>215</v>
      </c>
    </row>
    <row r="73" spans="1:19" x14ac:dyDescent="0.3">
      <c r="A73" s="28"/>
      <c r="B73" s="1" t="s">
        <v>68</v>
      </c>
      <c r="C73" s="1">
        <v>8574680</v>
      </c>
      <c r="D73" s="1">
        <v>39.266944000000002</v>
      </c>
      <c r="E73" s="1">
        <v>-76.579443999999995</v>
      </c>
      <c r="F73" s="17">
        <v>38.671879409630797</v>
      </c>
      <c r="G73" s="4">
        <v>0.26</v>
      </c>
      <c r="H73" s="4">
        <v>1.67</v>
      </c>
      <c r="I73" s="4">
        <v>1.6</v>
      </c>
      <c r="J73" s="4">
        <f t="shared" si="10"/>
        <v>0.61875007055409281</v>
      </c>
      <c r="K73" s="4">
        <f t="shared" si="11"/>
        <v>2.2187500705540928</v>
      </c>
      <c r="L73" s="4">
        <f t="shared" si="12"/>
        <v>4.148750070554093</v>
      </c>
      <c r="M73" s="3">
        <v>18</v>
      </c>
      <c r="N73" s="3">
        <f t="shared" si="13"/>
        <v>0.38671879409630799</v>
      </c>
      <c r="O73" s="3">
        <f t="shared" si="14"/>
        <v>18.386718794096307</v>
      </c>
      <c r="P73" s="1" t="s">
        <v>54</v>
      </c>
      <c r="Q73" s="1" t="s">
        <v>161</v>
      </c>
      <c r="R73" s="1" t="s">
        <v>234</v>
      </c>
      <c r="S73" s="1" t="s">
        <v>215</v>
      </c>
    </row>
    <row r="74" spans="1:19" x14ac:dyDescent="0.3">
      <c r="A74" s="28"/>
      <c r="B74" s="1" t="s">
        <v>76</v>
      </c>
      <c r="C74" s="1">
        <v>8725520</v>
      </c>
      <c r="D74" s="1">
        <v>26.648</v>
      </c>
      <c r="E74" s="1">
        <v>-81.870999999999995</v>
      </c>
      <c r="F74" s="17">
        <v>37.507698551589101</v>
      </c>
      <c r="G74" s="4">
        <v>0.21</v>
      </c>
      <c r="H74" s="4">
        <v>1.72</v>
      </c>
      <c r="I74" s="4">
        <v>1.6300000000000001</v>
      </c>
      <c r="J74" s="4">
        <f t="shared" si="10"/>
        <v>0.61137548639090245</v>
      </c>
      <c r="K74" s="4">
        <f t="shared" si="11"/>
        <v>2.2413754863909023</v>
      </c>
      <c r="L74" s="4">
        <f t="shared" si="12"/>
        <v>4.1713754863909021</v>
      </c>
      <c r="M74" s="3">
        <v>18.625</v>
      </c>
      <c r="N74" s="3">
        <f t="shared" si="13"/>
        <v>0.37507698551589103</v>
      </c>
      <c r="O74" s="3">
        <f t="shared" si="14"/>
        <v>19.000076985515889</v>
      </c>
      <c r="P74" s="1" t="s">
        <v>54</v>
      </c>
      <c r="Q74" s="1" t="s">
        <v>161</v>
      </c>
      <c r="R74" s="1" t="s">
        <v>234</v>
      </c>
      <c r="S74" s="1" t="s">
        <v>215</v>
      </c>
    </row>
    <row r="75" spans="1:19" x14ac:dyDescent="0.3">
      <c r="A75" s="28"/>
      <c r="B75" s="1" t="s">
        <v>83</v>
      </c>
      <c r="C75" s="1">
        <v>8726520</v>
      </c>
      <c r="D75" s="1">
        <v>27.76061</v>
      </c>
      <c r="E75" s="1">
        <v>-82.626900000000006</v>
      </c>
      <c r="F75" s="12">
        <v>35.682153209605026</v>
      </c>
      <c r="G75" s="4">
        <v>0.32</v>
      </c>
      <c r="H75" s="4">
        <v>1.42</v>
      </c>
      <c r="I75" s="4">
        <v>1.66</v>
      </c>
      <c r="J75" s="4">
        <f t="shared" si="10"/>
        <v>0.59232374327944337</v>
      </c>
      <c r="K75" s="4">
        <f t="shared" si="11"/>
        <v>2.2523237432794434</v>
      </c>
      <c r="L75" s="4">
        <f t="shared" si="12"/>
        <v>3.9923237432794432</v>
      </c>
      <c r="M75" s="3">
        <v>19</v>
      </c>
      <c r="N75" s="3">
        <f t="shared" si="13"/>
        <v>0.35682153209605028</v>
      </c>
      <c r="O75" s="3">
        <f t="shared" si="14"/>
        <v>19.356821532096049</v>
      </c>
      <c r="P75" s="1" t="s">
        <v>54</v>
      </c>
      <c r="Q75" s="1" t="s">
        <v>116</v>
      </c>
      <c r="R75" s="1" t="s">
        <v>234</v>
      </c>
      <c r="S75" s="1" t="s">
        <v>215</v>
      </c>
    </row>
    <row r="76" spans="1:19" x14ac:dyDescent="0.3">
      <c r="A76" s="29"/>
      <c r="B76" s="1" t="s">
        <v>73</v>
      </c>
      <c r="C76" s="1">
        <v>8575512</v>
      </c>
      <c r="D76" s="1">
        <v>38.983280000000001</v>
      </c>
      <c r="E76" s="1">
        <v>-76.4816</v>
      </c>
      <c r="F76" s="17">
        <v>40.147729762104802</v>
      </c>
      <c r="G76" s="4">
        <v>0.22</v>
      </c>
      <c r="H76" s="4">
        <v>1.51</v>
      </c>
      <c r="I76" s="4">
        <v>1.6300000000000001</v>
      </c>
      <c r="J76" s="4">
        <f t="shared" si="10"/>
        <v>0.65440799512230841</v>
      </c>
      <c r="K76" s="4">
        <f t="shared" si="11"/>
        <v>2.2844079951223084</v>
      </c>
      <c r="L76" s="4">
        <f t="shared" si="12"/>
        <v>4.0144079951223084</v>
      </c>
      <c r="M76" s="3">
        <v>18.25</v>
      </c>
      <c r="N76" s="3">
        <f t="shared" si="13"/>
        <v>0.401477297621048</v>
      </c>
      <c r="O76" s="3">
        <f t="shared" si="14"/>
        <v>18.651477297621049</v>
      </c>
      <c r="P76" s="1" t="s">
        <v>54</v>
      </c>
      <c r="Q76" s="1" t="s">
        <v>116</v>
      </c>
      <c r="R76" s="1" t="s">
        <v>234</v>
      </c>
      <c r="S76" s="1" t="s">
        <v>215</v>
      </c>
    </row>
    <row r="77" spans="1:19" x14ac:dyDescent="0.3">
      <c r="A77" s="27" t="s">
        <v>169</v>
      </c>
      <c r="B77" s="1" t="s">
        <v>91</v>
      </c>
      <c r="C77" s="1">
        <v>1630000</v>
      </c>
      <c r="D77" s="1">
        <v>13.443390000000001</v>
      </c>
      <c r="E77" s="1">
        <v>144.656361</v>
      </c>
      <c r="F77" s="12">
        <v>36.896768177414117</v>
      </c>
      <c r="G77" s="4">
        <v>0.3</v>
      </c>
      <c r="H77" s="4">
        <v>0.46</v>
      </c>
      <c r="I77" s="4">
        <v>1.69</v>
      </c>
      <c r="J77" s="4">
        <f t="shared" si="10"/>
        <v>0.62355538219829854</v>
      </c>
      <c r="K77" s="4">
        <f t="shared" si="11"/>
        <v>2.3135553821982984</v>
      </c>
      <c r="L77" s="4">
        <f t="shared" si="12"/>
        <v>3.0735553821982986</v>
      </c>
      <c r="M77" s="3">
        <v>18.875</v>
      </c>
      <c r="N77" s="3">
        <f t="shared" si="13"/>
        <v>0.36896768177414119</v>
      </c>
      <c r="O77" s="3">
        <f t="shared" si="14"/>
        <v>19.243967681774141</v>
      </c>
      <c r="P77" s="1" t="s">
        <v>54</v>
      </c>
      <c r="Q77" s="1" t="s">
        <v>117</v>
      </c>
      <c r="R77" s="1" t="s">
        <v>235</v>
      </c>
      <c r="S77" s="1" t="s">
        <v>217</v>
      </c>
    </row>
    <row r="78" spans="1:19" x14ac:dyDescent="0.3">
      <c r="A78" s="28"/>
      <c r="B78" s="1" t="s">
        <v>63</v>
      </c>
      <c r="C78" s="1">
        <v>8447930</v>
      </c>
      <c r="D78" s="1">
        <v>41.523612999999997</v>
      </c>
      <c r="E78" s="1">
        <v>-70.671111999999994</v>
      </c>
      <c r="F78" s="17">
        <v>45.8070565625708</v>
      </c>
      <c r="G78" s="4">
        <v>0.37</v>
      </c>
      <c r="H78" s="4">
        <v>1.8</v>
      </c>
      <c r="I78" s="4">
        <v>1.59</v>
      </c>
      <c r="J78" s="4">
        <f t="shared" si="10"/>
        <v>0.7283321993448757</v>
      </c>
      <c r="K78" s="4">
        <f t="shared" si="11"/>
        <v>2.3183321993448756</v>
      </c>
      <c r="L78" s="4">
        <f t="shared" si="12"/>
        <v>4.4883321993448755</v>
      </c>
      <c r="M78" s="3">
        <v>17.875</v>
      </c>
      <c r="N78" s="3">
        <f t="shared" si="13"/>
        <v>0.45807056562570803</v>
      </c>
      <c r="O78" s="3">
        <f t="shared" si="14"/>
        <v>18.333070565625707</v>
      </c>
      <c r="P78" s="1" t="s">
        <v>21</v>
      </c>
      <c r="Q78" s="1" t="s">
        <v>161</v>
      </c>
      <c r="R78" s="1" t="s">
        <v>235</v>
      </c>
      <c r="S78" s="1" t="s">
        <v>216</v>
      </c>
    </row>
    <row r="79" spans="1:19" x14ac:dyDescent="0.3">
      <c r="A79" s="28"/>
      <c r="B79" s="1" t="s">
        <v>104</v>
      </c>
      <c r="C79" s="1">
        <v>1890000</v>
      </c>
      <c r="D79" s="1">
        <v>19.290555999999999</v>
      </c>
      <c r="E79" s="1">
        <v>166.61750000000001</v>
      </c>
      <c r="F79" s="17">
        <v>28.3134003930871</v>
      </c>
      <c r="G79" s="4">
        <v>0.37</v>
      </c>
      <c r="H79" s="4">
        <v>0.86</v>
      </c>
      <c r="I79" s="4">
        <v>1.81</v>
      </c>
      <c r="J79" s="4">
        <f t="shared" si="10"/>
        <v>0.51247254711487655</v>
      </c>
      <c r="K79" s="4">
        <f t="shared" si="11"/>
        <v>2.3224725471148764</v>
      </c>
      <c r="L79" s="4">
        <f t="shared" si="12"/>
        <v>3.5524725471148768</v>
      </c>
      <c r="M79" s="3">
        <v>21.125</v>
      </c>
      <c r="N79" s="3">
        <f t="shared" si="13"/>
        <v>0.28313400393087101</v>
      </c>
      <c r="O79" s="3">
        <f t="shared" si="14"/>
        <v>21.408134003930872</v>
      </c>
      <c r="P79" s="1" t="s">
        <v>21</v>
      </c>
      <c r="Q79" s="1" t="s">
        <v>117</v>
      </c>
      <c r="R79" s="1" t="s">
        <v>235</v>
      </c>
      <c r="S79" s="1" t="s">
        <v>214</v>
      </c>
    </row>
    <row r="80" spans="1:19" x14ac:dyDescent="0.3">
      <c r="A80" s="28"/>
      <c r="B80" s="1" t="s">
        <v>80</v>
      </c>
      <c r="C80" s="1">
        <v>8726724</v>
      </c>
      <c r="D80" s="1">
        <v>27.978306</v>
      </c>
      <c r="E80" s="1">
        <v>-82.831693999999999</v>
      </c>
      <c r="F80" s="17">
        <v>41.000399511212002</v>
      </c>
      <c r="G80" s="4">
        <v>0.39</v>
      </c>
      <c r="H80" s="4">
        <v>1.45</v>
      </c>
      <c r="I80" s="4">
        <v>1.65</v>
      </c>
      <c r="J80" s="4">
        <f t="shared" si="10"/>
        <v>0.67650659193499807</v>
      </c>
      <c r="K80" s="4">
        <f t="shared" si="11"/>
        <v>2.3265065919349981</v>
      </c>
      <c r="L80" s="4">
        <f t="shared" si="12"/>
        <v>4.1665065919349979</v>
      </c>
      <c r="M80" s="3">
        <v>18.875</v>
      </c>
      <c r="N80" s="3">
        <f t="shared" si="13"/>
        <v>0.41000399511212005</v>
      </c>
      <c r="O80" s="3">
        <f t="shared" si="14"/>
        <v>19.28500399511212</v>
      </c>
      <c r="P80" s="1" t="s">
        <v>21</v>
      </c>
      <c r="Q80" s="1" t="s">
        <v>116</v>
      </c>
      <c r="R80" s="1" t="s">
        <v>235</v>
      </c>
      <c r="S80" s="1" t="s">
        <v>215</v>
      </c>
    </row>
    <row r="81" spans="1:19" x14ac:dyDescent="0.3">
      <c r="A81" s="28"/>
      <c r="B81" s="1" t="s">
        <v>95</v>
      </c>
      <c r="C81" s="1">
        <v>8638610</v>
      </c>
      <c r="D81" s="1">
        <v>36.946700999999997</v>
      </c>
      <c r="E81" s="1">
        <v>-76.330001999999993</v>
      </c>
      <c r="F81" s="17">
        <v>35.453639634439497</v>
      </c>
      <c r="G81" s="4">
        <v>0.43</v>
      </c>
      <c r="H81" s="4">
        <v>1.73</v>
      </c>
      <c r="I81" s="4">
        <v>1.74</v>
      </c>
      <c r="J81" s="4">
        <f t="shared" si="10"/>
        <v>0.61689332963924726</v>
      </c>
      <c r="K81" s="4">
        <f t="shared" si="11"/>
        <v>2.3568933296392474</v>
      </c>
      <c r="L81" s="4">
        <f t="shared" si="12"/>
        <v>4.5168933296392479</v>
      </c>
      <c r="M81" s="3">
        <v>19.5</v>
      </c>
      <c r="N81" s="3">
        <f t="shared" si="13"/>
        <v>0.35453639634439499</v>
      </c>
      <c r="O81" s="3">
        <f t="shared" si="14"/>
        <v>19.854536396344393</v>
      </c>
      <c r="P81" s="1" t="s">
        <v>21</v>
      </c>
      <c r="Q81" s="1" t="s">
        <v>161</v>
      </c>
      <c r="R81" s="1" t="s">
        <v>235</v>
      </c>
      <c r="S81" s="1" t="s">
        <v>216</v>
      </c>
    </row>
    <row r="82" spans="1:19" x14ac:dyDescent="0.3">
      <c r="A82" s="28"/>
      <c r="B82" s="1" t="s">
        <v>82</v>
      </c>
      <c r="C82" s="1">
        <v>8577330</v>
      </c>
      <c r="D82" s="1">
        <v>38.317222000000001</v>
      </c>
      <c r="E82" s="1">
        <v>-76.450833000000003</v>
      </c>
      <c r="F82" s="12">
        <v>42.733883928092375</v>
      </c>
      <c r="G82" s="4">
        <v>0.22</v>
      </c>
      <c r="H82" s="4">
        <v>1.0900000000000001</v>
      </c>
      <c r="I82" s="4">
        <v>1.66</v>
      </c>
      <c r="J82" s="4">
        <f t="shared" si="10"/>
        <v>0.70938247320633341</v>
      </c>
      <c r="K82" s="4">
        <f t="shared" si="11"/>
        <v>2.3693824732063336</v>
      </c>
      <c r="L82" s="4">
        <f t="shared" si="12"/>
        <v>3.6793824732063332</v>
      </c>
      <c r="M82" s="3">
        <v>18.625</v>
      </c>
      <c r="N82" s="3">
        <f t="shared" si="13"/>
        <v>0.42733883928092375</v>
      </c>
      <c r="O82" s="3">
        <f t="shared" si="14"/>
        <v>19.052338839280925</v>
      </c>
      <c r="P82" s="1" t="s">
        <v>54</v>
      </c>
      <c r="Q82" s="1" t="s">
        <v>118</v>
      </c>
      <c r="R82" s="1" t="s">
        <v>235</v>
      </c>
      <c r="S82" s="1" t="s">
        <v>214</v>
      </c>
    </row>
    <row r="83" spans="1:19" x14ac:dyDescent="0.3">
      <c r="A83" s="28"/>
      <c r="B83" s="1" t="s">
        <v>85</v>
      </c>
      <c r="C83" s="1">
        <v>8735180</v>
      </c>
      <c r="D83" s="1">
        <v>30.25</v>
      </c>
      <c r="E83" s="1">
        <v>-88.075000000000003</v>
      </c>
      <c r="F83" s="12">
        <v>44.527621512009766</v>
      </c>
      <c r="G83" s="4">
        <v>0.2</v>
      </c>
      <c r="H83" s="4">
        <v>2.97</v>
      </c>
      <c r="I83" s="4">
        <v>1.66</v>
      </c>
      <c r="J83" s="4">
        <f t="shared" si="10"/>
        <v>0.73915851709936209</v>
      </c>
      <c r="K83" s="4">
        <f t="shared" si="11"/>
        <v>2.3991585170993619</v>
      </c>
      <c r="L83" s="4">
        <f t="shared" si="12"/>
        <v>5.5691585170993623</v>
      </c>
      <c r="M83" s="3">
        <v>18.875</v>
      </c>
      <c r="N83" s="3">
        <f t="shared" si="13"/>
        <v>0.44527621512009768</v>
      </c>
      <c r="O83" s="3">
        <f t="shared" si="14"/>
        <v>19.320276215120099</v>
      </c>
      <c r="P83" s="1" t="s">
        <v>54</v>
      </c>
      <c r="Q83" s="1" t="s">
        <v>161</v>
      </c>
      <c r="R83" s="1" t="s">
        <v>235</v>
      </c>
      <c r="S83" s="1" t="s">
        <v>216</v>
      </c>
    </row>
    <row r="84" spans="1:19" x14ac:dyDescent="0.3">
      <c r="A84" s="28"/>
      <c r="B84" s="1" t="s">
        <v>92</v>
      </c>
      <c r="C84" s="1">
        <v>8635750</v>
      </c>
      <c r="D84" s="1">
        <v>37.995277999999999</v>
      </c>
      <c r="E84" s="1">
        <v>-76.464721999999995</v>
      </c>
      <c r="F84" s="12">
        <v>41.897301756509279</v>
      </c>
      <c r="G84" s="4">
        <v>0.23</v>
      </c>
      <c r="H84" s="4">
        <v>1.1200000000000001</v>
      </c>
      <c r="I84" s="4">
        <v>1.7</v>
      </c>
      <c r="J84" s="4">
        <f t="shared" si="10"/>
        <v>0.71225412986065773</v>
      </c>
      <c r="K84" s="4">
        <f t="shared" si="11"/>
        <v>2.4122541298606577</v>
      </c>
      <c r="L84" s="4">
        <f t="shared" si="12"/>
        <v>3.7622541298606578</v>
      </c>
      <c r="M84" s="3">
        <v>19</v>
      </c>
      <c r="N84" s="3">
        <f t="shared" si="13"/>
        <v>0.41897301756509281</v>
      </c>
      <c r="O84" s="3">
        <f t="shared" si="14"/>
        <v>19.418973017565094</v>
      </c>
      <c r="P84" s="1" t="s">
        <v>54</v>
      </c>
      <c r="Q84" s="1" t="s">
        <v>118</v>
      </c>
      <c r="R84" s="1" t="s">
        <v>235</v>
      </c>
      <c r="S84" s="1" t="s">
        <v>214</v>
      </c>
    </row>
    <row r="85" spans="1:19" x14ac:dyDescent="0.3">
      <c r="A85" s="28"/>
      <c r="B85" s="1" t="s">
        <v>101</v>
      </c>
      <c r="C85" s="1">
        <v>1612480</v>
      </c>
      <c r="D85" s="1">
        <v>21.433056000000001</v>
      </c>
      <c r="E85" s="1">
        <v>-157.79</v>
      </c>
      <c r="F85" s="17">
        <v>34.527985765145303</v>
      </c>
      <c r="G85" s="4">
        <v>0.33</v>
      </c>
      <c r="H85" s="4">
        <v>0.46</v>
      </c>
      <c r="I85" s="4">
        <v>1.81</v>
      </c>
      <c r="J85" s="4">
        <f t="shared" si="10"/>
        <v>0.62495654234913001</v>
      </c>
      <c r="K85" s="4">
        <f t="shared" si="11"/>
        <v>2.4349565423491302</v>
      </c>
      <c r="L85" s="4">
        <f t="shared" si="12"/>
        <v>3.2249565423491302</v>
      </c>
      <c r="M85" s="3">
        <v>21.125</v>
      </c>
      <c r="N85" s="3">
        <f t="shared" si="13"/>
        <v>0.34527985765145303</v>
      </c>
      <c r="O85" s="3">
        <f t="shared" si="14"/>
        <v>21.470279857651452</v>
      </c>
      <c r="P85" s="1" t="s">
        <v>54</v>
      </c>
      <c r="Q85" s="1" t="s">
        <v>117</v>
      </c>
      <c r="R85" s="1" t="s">
        <v>235</v>
      </c>
      <c r="S85" s="1" t="s">
        <v>217</v>
      </c>
    </row>
    <row r="86" spans="1:19" ht="14.4" customHeight="1" x14ac:dyDescent="0.3">
      <c r="A86" s="28"/>
      <c r="B86" s="1" t="s">
        <v>53</v>
      </c>
      <c r="C86" s="1">
        <v>9759110</v>
      </c>
      <c r="D86" s="1">
        <v>17.970099999999999</v>
      </c>
      <c r="E86" s="1">
        <v>-67.046390000000002</v>
      </c>
      <c r="F86" s="12">
        <v>57.572651450147937</v>
      </c>
      <c r="G86" s="4">
        <v>0.1</v>
      </c>
      <c r="H86" s="4">
        <v>0.56999999999999995</v>
      </c>
      <c r="I86" s="4">
        <v>1.55</v>
      </c>
      <c r="J86" s="4">
        <f t="shared" si="10"/>
        <v>0.89237609747729307</v>
      </c>
      <c r="K86" s="4">
        <f t="shared" si="11"/>
        <v>2.4423760974772932</v>
      </c>
      <c r="L86" s="4">
        <f t="shared" si="12"/>
        <v>3.1123760974772927</v>
      </c>
      <c r="M86" s="3">
        <v>17.375</v>
      </c>
      <c r="N86" s="3">
        <f t="shared" si="13"/>
        <v>0.57572651450147938</v>
      </c>
      <c r="O86" s="3">
        <f t="shared" si="14"/>
        <v>17.950726514501479</v>
      </c>
      <c r="P86" s="1" t="s">
        <v>54</v>
      </c>
      <c r="Q86" s="1" t="s">
        <v>117</v>
      </c>
      <c r="R86" s="1" t="s">
        <v>235</v>
      </c>
      <c r="S86" s="1" t="s">
        <v>217</v>
      </c>
    </row>
    <row r="87" spans="1:19" x14ac:dyDescent="0.3">
      <c r="A87" s="28"/>
      <c r="B87" s="1" t="s">
        <v>100</v>
      </c>
      <c r="C87" s="1">
        <v>1612340</v>
      </c>
      <c r="D87" s="1">
        <v>21.306694</v>
      </c>
      <c r="E87" s="1">
        <v>-157.86699999999999</v>
      </c>
      <c r="F87" s="12">
        <v>35.103030593496726</v>
      </c>
      <c r="G87" s="4">
        <v>0.33</v>
      </c>
      <c r="H87" s="4">
        <v>0.43</v>
      </c>
      <c r="I87" s="4">
        <v>1.81</v>
      </c>
      <c r="J87" s="4">
        <f t="shared" si="10"/>
        <v>0.63536485374229068</v>
      </c>
      <c r="K87" s="4">
        <f t="shared" si="11"/>
        <v>2.4453648537422907</v>
      </c>
      <c r="L87" s="4">
        <f t="shared" si="12"/>
        <v>3.205364853742291</v>
      </c>
      <c r="M87" s="3">
        <v>21.125</v>
      </c>
      <c r="N87" s="3">
        <f t="shared" si="13"/>
        <v>0.35103030593496726</v>
      </c>
      <c r="O87" s="3">
        <f t="shared" si="14"/>
        <v>21.476030305934966</v>
      </c>
      <c r="P87" s="1" t="s">
        <v>54</v>
      </c>
      <c r="Q87" s="1" t="s">
        <v>117</v>
      </c>
      <c r="R87" s="1" t="s">
        <v>235</v>
      </c>
      <c r="S87" s="1" t="s">
        <v>217</v>
      </c>
    </row>
    <row r="88" spans="1:19" x14ac:dyDescent="0.3">
      <c r="A88" s="28"/>
      <c r="B88" s="1" t="s">
        <v>78</v>
      </c>
      <c r="C88" s="1">
        <v>8571892</v>
      </c>
      <c r="D88" s="1">
        <v>38.572499999999998</v>
      </c>
      <c r="E88" s="1">
        <v>-76.061667</v>
      </c>
      <c r="F88" s="17">
        <v>50.264221141720199</v>
      </c>
      <c r="G88" s="4">
        <v>0.31</v>
      </c>
      <c r="H88" s="4">
        <v>1.1299999999999999</v>
      </c>
      <c r="I88" s="4">
        <v>1.6400000000000001</v>
      </c>
      <c r="J88" s="4">
        <f t="shared" si="10"/>
        <v>0.82433322672421128</v>
      </c>
      <c r="K88" s="4">
        <f t="shared" si="11"/>
        <v>2.4643332267242113</v>
      </c>
      <c r="L88" s="4">
        <f t="shared" si="12"/>
        <v>3.9043332267242112</v>
      </c>
      <c r="M88" s="3">
        <v>18.375</v>
      </c>
      <c r="N88" s="3">
        <f t="shared" si="13"/>
        <v>0.502642211417202</v>
      </c>
      <c r="O88" s="3">
        <f t="shared" si="14"/>
        <v>18.877642211417204</v>
      </c>
      <c r="P88" s="1" t="s">
        <v>54</v>
      </c>
      <c r="Q88" s="1" t="s">
        <v>118</v>
      </c>
      <c r="R88" s="1" t="s">
        <v>235</v>
      </c>
      <c r="S88" s="1" t="s">
        <v>214</v>
      </c>
    </row>
    <row r="89" spans="1:19" x14ac:dyDescent="0.3">
      <c r="A89" s="28"/>
      <c r="B89" s="1" t="s">
        <v>102</v>
      </c>
      <c r="C89" s="1">
        <v>1770000</v>
      </c>
      <c r="D89" s="1">
        <v>-14.276667</v>
      </c>
      <c r="E89" s="1">
        <v>-170.68944400000001</v>
      </c>
      <c r="F89" s="17">
        <v>36.891529218419002</v>
      </c>
      <c r="G89" s="4">
        <v>0.44</v>
      </c>
      <c r="H89" s="4">
        <v>0.39</v>
      </c>
      <c r="I89" s="4">
        <v>1.81</v>
      </c>
      <c r="J89" s="4">
        <f t="shared" si="10"/>
        <v>0.66773667885338395</v>
      </c>
      <c r="K89" s="4">
        <f t="shared" si="11"/>
        <v>2.4777366788533839</v>
      </c>
      <c r="L89" s="4">
        <f t="shared" si="12"/>
        <v>3.307736678853384</v>
      </c>
      <c r="M89" s="3">
        <v>21</v>
      </c>
      <c r="N89" s="3">
        <f t="shared" si="13"/>
        <v>0.36891529218419</v>
      </c>
      <c r="O89" s="3">
        <f t="shared" si="14"/>
        <v>21.368915292184191</v>
      </c>
      <c r="P89" s="1" t="s">
        <v>21</v>
      </c>
      <c r="Q89" s="1" t="s">
        <v>117</v>
      </c>
      <c r="R89" s="1" t="s">
        <v>235</v>
      </c>
      <c r="S89" s="1" t="s">
        <v>217</v>
      </c>
    </row>
    <row r="90" spans="1:19" x14ac:dyDescent="0.3">
      <c r="A90" s="28"/>
      <c r="B90" s="1" t="s">
        <v>96</v>
      </c>
      <c r="C90" s="1">
        <v>1619000</v>
      </c>
      <c r="D90" s="1">
        <v>16.738299999999999</v>
      </c>
      <c r="E90" s="1">
        <v>-169.53</v>
      </c>
      <c r="F90" s="17">
        <v>42.060204200812898</v>
      </c>
      <c r="G90" s="4">
        <v>0.35</v>
      </c>
      <c r="H90" s="4">
        <v>0.73</v>
      </c>
      <c r="I90" s="4">
        <v>1.76</v>
      </c>
      <c r="J90" s="4">
        <f t="shared" si="10"/>
        <v>0.74025959393430696</v>
      </c>
      <c r="K90" s="4">
        <f t="shared" si="11"/>
        <v>2.5002595939343069</v>
      </c>
      <c r="L90" s="4">
        <f t="shared" si="12"/>
        <v>3.5802595939343069</v>
      </c>
      <c r="M90" s="3">
        <v>20.625</v>
      </c>
      <c r="N90" s="3">
        <f t="shared" si="13"/>
        <v>0.42060204200812895</v>
      </c>
      <c r="O90" s="3">
        <f t="shared" si="14"/>
        <v>21.045602042008127</v>
      </c>
      <c r="P90" s="1" t="s">
        <v>21</v>
      </c>
      <c r="Q90" s="1" t="s">
        <v>117</v>
      </c>
      <c r="R90" s="1" t="s">
        <v>235</v>
      </c>
      <c r="S90" s="1" t="s">
        <v>214</v>
      </c>
    </row>
    <row r="91" spans="1:19" x14ac:dyDescent="0.3">
      <c r="A91" s="28"/>
      <c r="B91" s="1" t="s">
        <v>86</v>
      </c>
      <c r="C91" s="1">
        <v>8723970</v>
      </c>
      <c r="D91" s="1">
        <v>24.710999999999999</v>
      </c>
      <c r="E91" s="1">
        <v>-81.106499999999997</v>
      </c>
      <c r="F91" s="12">
        <v>51.240243956936709</v>
      </c>
      <c r="G91" s="4">
        <v>0.14000000000000001</v>
      </c>
      <c r="H91" s="4">
        <v>0.93</v>
      </c>
      <c r="I91" s="4">
        <v>1.67</v>
      </c>
      <c r="J91" s="4">
        <f t="shared" si="10"/>
        <v>0.85571207408084304</v>
      </c>
      <c r="K91" s="4">
        <f t="shared" si="11"/>
        <v>2.5257120740808432</v>
      </c>
      <c r="L91" s="4">
        <f t="shared" si="12"/>
        <v>3.5957120740808435</v>
      </c>
      <c r="M91" s="3">
        <v>19.125</v>
      </c>
      <c r="N91" s="3">
        <f t="shared" si="13"/>
        <v>0.51240243956936704</v>
      </c>
      <c r="O91" s="3">
        <f t="shared" si="14"/>
        <v>19.637402439569367</v>
      </c>
      <c r="P91" s="1" t="s">
        <v>54</v>
      </c>
      <c r="Q91" s="1" t="s">
        <v>118</v>
      </c>
      <c r="R91" s="1" t="s">
        <v>235</v>
      </c>
      <c r="S91" s="1" t="s">
        <v>214</v>
      </c>
    </row>
    <row r="92" spans="1:19" x14ac:dyDescent="0.3">
      <c r="A92" s="28"/>
      <c r="B92" s="1" t="s">
        <v>99</v>
      </c>
      <c r="C92" s="1">
        <v>1611400</v>
      </c>
      <c r="D92" s="1">
        <v>21.9544</v>
      </c>
      <c r="E92" s="1">
        <v>-159.3561</v>
      </c>
      <c r="F92" s="17">
        <v>41.397622078406798</v>
      </c>
      <c r="G92" s="4">
        <v>0.31</v>
      </c>
      <c r="H92" s="4">
        <v>0.54</v>
      </c>
      <c r="I92" s="4">
        <v>1.79</v>
      </c>
      <c r="J92" s="4">
        <f t="shared" si="10"/>
        <v>0.74101743520348162</v>
      </c>
      <c r="K92" s="4">
        <f t="shared" si="11"/>
        <v>2.5310174352034815</v>
      </c>
      <c r="L92" s="4">
        <f t="shared" si="12"/>
        <v>3.3810174352034816</v>
      </c>
      <c r="M92" s="3">
        <v>20.875</v>
      </c>
      <c r="N92" s="3">
        <f t="shared" si="13"/>
        <v>0.41397622078406798</v>
      </c>
      <c r="O92" s="3">
        <f t="shared" si="14"/>
        <v>21.288976220784068</v>
      </c>
      <c r="P92" s="1" t="s">
        <v>54</v>
      </c>
      <c r="Q92" s="1" t="s">
        <v>117</v>
      </c>
      <c r="R92" s="1" t="s">
        <v>235</v>
      </c>
      <c r="S92" s="1" t="s">
        <v>217</v>
      </c>
    </row>
    <row r="93" spans="1:19" x14ac:dyDescent="0.3">
      <c r="A93" s="28"/>
      <c r="B93" s="1" t="s">
        <v>97</v>
      </c>
      <c r="C93" s="1">
        <v>8779770</v>
      </c>
      <c r="D93" s="1">
        <v>26.061167000000001</v>
      </c>
      <c r="E93" s="1">
        <v>-97.215528000000006</v>
      </c>
      <c r="F93" s="17">
        <v>42.461657898135599</v>
      </c>
      <c r="G93" s="4">
        <v>0.17</v>
      </c>
      <c r="H93" s="4">
        <v>1.27</v>
      </c>
      <c r="I93" s="4">
        <v>1.79</v>
      </c>
      <c r="J93" s="4">
        <f t="shared" si="10"/>
        <v>0.7600636763766272</v>
      </c>
      <c r="K93" s="4">
        <f t="shared" si="11"/>
        <v>2.5500636763766273</v>
      </c>
      <c r="L93" s="4">
        <f t="shared" si="12"/>
        <v>3.9900636763766273</v>
      </c>
      <c r="M93" s="3">
        <v>20.875</v>
      </c>
      <c r="N93" s="3">
        <f t="shared" si="13"/>
        <v>0.42461657898135596</v>
      </c>
      <c r="O93" s="3">
        <f t="shared" si="14"/>
        <v>21.299616578981357</v>
      </c>
      <c r="P93" s="1" t="s">
        <v>54</v>
      </c>
      <c r="Q93" s="1" t="s">
        <v>118</v>
      </c>
      <c r="R93" s="1" t="s">
        <v>235</v>
      </c>
      <c r="S93" s="1" t="s">
        <v>215</v>
      </c>
    </row>
    <row r="94" spans="1:19" x14ac:dyDescent="0.3">
      <c r="A94" s="28"/>
      <c r="B94" s="1" t="s">
        <v>106</v>
      </c>
      <c r="C94" s="1">
        <v>1617760</v>
      </c>
      <c r="D94" s="1">
        <v>19.73028</v>
      </c>
      <c r="E94" s="1">
        <v>-155.06</v>
      </c>
      <c r="F94" s="17">
        <v>33.636825848570901</v>
      </c>
      <c r="G94" s="4">
        <v>0.38</v>
      </c>
      <c r="H94" s="4">
        <v>0.45</v>
      </c>
      <c r="I94" s="4">
        <v>1.91</v>
      </c>
      <c r="J94" s="4">
        <f t="shared" si="10"/>
        <v>0.64246337370770423</v>
      </c>
      <c r="K94" s="4">
        <f t="shared" si="11"/>
        <v>2.5524633737077043</v>
      </c>
      <c r="L94" s="4">
        <f t="shared" si="12"/>
        <v>3.3824633737077043</v>
      </c>
      <c r="M94" s="3">
        <v>22.125</v>
      </c>
      <c r="N94" s="3">
        <f t="shared" si="13"/>
        <v>0.336368258485709</v>
      </c>
      <c r="O94" s="3">
        <f t="shared" si="14"/>
        <v>22.46136825848571</v>
      </c>
      <c r="P94" s="1" t="s">
        <v>21</v>
      </c>
      <c r="Q94" s="1" t="s">
        <v>117</v>
      </c>
      <c r="R94" s="1" t="s">
        <v>235</v>
      </c>
      <c r="S94" s="1" t="s">
        <v>214</v>
      </c>
    </row>
    <row r="95" spans="1:19" x14ac:dyDescent="0.3">
      <c r="A95" s="28"/>
      <c r="B95" s="1" t="s">
        <v>105</v>
      </c>
      <c r="C95" s="1">
        <v>1615680</v>
      </c>
      <c r="D95" s="1">
        <v>20.895</v>
      </c>
      <c r="E95" s="1">
        <v>-156.47669400000001</v>
      </c>
      <c r="F95" s="17">
        <v>39.999507741289897</v>
      </c>
      <c r="G95" s="4">
        <v>0.35</v>
      </c>
      <c r="H95" s="4">
        <v>0.42</v>
      </c>
      <c r="I95" s="4">
        <v>1.86</v>
      </c>
      <c r="J95" s="4">
        <f t="shared" si="10"/>
        <v>0.7439908439879922</v>
      </c>
      <c r="K95" s="4">
        <f t="shared" si="11"/>
        <v>2.6039908439879924</v>
      </c>
      <c r="L95" s="4">
        <f t="shared" si="12"/>
        <v>3.373990843987992</v>
      </c>
      <c r="M95" s="3">
        <v>21.625</v>
      </c>
      <c r="N95" s="3">
        <f t="shared" si="13"/>
        <v>0.39999507741289897</v>
      </c>
      <c r="O95" s="3">
        <f t="shared" si="14"/>
        <v>22.0249950774129</v>
      </c>
      <c r="P95" s="1" t="s">
        <v>21</v>
      </c>
      <c r="Q95" s="1" t="s">
        <v>117</v>
      </c>
      <c r="R95" s="1" t="s">
        <v>235</v>
      </c>
      <c r="S95" s="1" t="s">
        <v>217</v>
      </c>
    </row>
    <row r="96" spans="1:19" x14ac:dyDescent="0.3">
      <c r="A96" s="28"/>
      <c r="B96" s="1" t="s">
        <v>103</v>
      </c>
      <c r="C96" s="1">
        <v>1619910</v>
      </c>
      <c r="D96" s="1">
        <v>28.2117</v>
      </c>
      <c r="E96" s="1">
        <v>-177.360028</v>
      </c>
      <c r="F96" s="17">
        <v>45.484415585924197</v>
      </c>
      <c r="G96" s="4">
        <v>0.19</v>
      </c>
      <c r="H96" s="4">
        <v>0.84</v>
      </c>
      <c r="I96" s="4">
        <v>1.81</v>
      </c>
      <c r="J96" s="4">
        <f t="shared" si="10"/>
        <v>0.82326792210522792</v>
      </c>
      <c r="K96" s="4">
        <f t="shared" si="11"/>
        <v>2.6332679221052278</v>
      </c>
      <c r="L96" s="4">
        <f t="shared" si="12"/>
        <v>3.663267922105228</v>
      </c>
      <c r="M96" s="3">
        <v>21.125</v>
      </c>
      <c r="N96" s="3">
        <f t="shared" si="13"/>
        <v>0.45484415585924198</v>
      </c>
      <c r="O96" s="3">
        <f t="shared" si="14"/>
        <v>21.579844155859242</v>
      </c>
      <c r="P96" s="1" t="s">
        <v>54</v>
      </c>
      <c r="Q96" s="1" t="s">
        <v>117</v>
      </c>
      <c r="R96" s="1" t="s">
        <v>235</v>
      </c>
      <c r="S96" s="1" t="s">
        <v>214</v>
      </c>
    </row>
    <row r="97" spans="1:19" x14ac:dyDescent="0.3">
      <c r="A97" s="28"/>
      <c r="B97" s="1" t="s">
        <v>107</v>
      </c>
      <c r="C97" s="1">
        <v>8770570</v>
      </c>
      <c r="D97" s="1">
        <v>29.728400000000001</v>
      </c>
      <c r="E97" s="1">
        <v>-93.870099999999994</v>
      </c>
      <c r="F97" s="17">
        <v>53.428242221522197</v>
      </c>
      <c r="G97" s="4">
        <v>0.2</v>
      </c>
      <c r="H97" s="4">
        <v>1.86</v>
      </c>
      <c r="I97" s="4">
        <v>1.95</v>
      </c>
      <c r="J97" s="4">
        <f t="shared" si="10"/>
        <v>1.0418507233196828</v>
      </c>
      <c r="K97" s="4">
        <f t="shared" si="11"/>
        <v>2.9918507233196827</v>
      </c>
      <c r="L97" s="4">
        <f t="shared" si="12"/>
        <v>5.0518507233196823</v>
      </c>
      <c r="M97" s="3">
        <v>21.5</v>
      </c>
      <c r="N97" s="3">
        <f t="shared" si="13"/>
        <v>0.53428242221522193</v>
      </c>
      <c r="O97" s="3">
        <f t="shared" si="14"/>
        <v>22.03428242221522</v>
      </c>
      <c r="P97" s="1" t="s">
        <v>54</v>
      </c>
      <c r="Q97" s="1" t="s">
        <v>161</v>
      </c>
      <c r="R97" s="1" t="s">
        <v>235</v>
      </c>
      <c r="S97" s="1" t="s">
        <v>216</v>
      </c>
    </row>
    <row r="98" spans="1:19" x14ac:dyDescent="0.3">
      <c r="A98" s="28"/>
      <c r="B98" s="1" t="s">
        <v>109</v>
      </c>
      <c r="C98" s="1">
        <v>8771450</v>
      </c>
      <c r="D98" s="1">
        <v>29.31</v>
      </c>
      <c r="E98" s="1">
        <v>-94.793306000000001</v>
      </c>
      <c r="F98" s="17">
        <v>51.210318291478998</v>
      </c>
      <c r="G98" s="4">
        <v>0.18</v>
      </c>
      <c r="H98" s="4">
        <v>2.65</v>
      </c>
      <c r="I98" s="4">
        <v>2.0299999999999998</v>
      </c>
      <c r="J98" s="4">
        <f t="shared" ref="J98:J102" si="15">I98*F98/100</f>
        <v>1.0395694613170234</v>
      </c>
      <c r="K98" s="4">
        <f t="shared" ref="K98:K102" si="16">I98+J98</f>
        <v>3.0695694613170232</v>
      </c>
      <c r="L98" s="4">
        <f t="shared" si="12"/>
        <v>5.8995694613170233</v>
      </c>
      <c r="M98" s="3">
        <v>22.375</v>
      </c>
      <c r="N98" s="3">
        <f t="shared" si="13"/>
        <v>0.51210318291478996</v>
      </c>
      <c r="O98" s="3">
        <f t="shared" ref="O98:O102" si="17">M98+N98</f>
        <v>22.887103182914789</v>
      </c>
      <c r="P98" s="1" t="s">
        <v>54</v>
      </c>
      <c r="Q98" s="1" t="s">
        <v>161</v>
      </c>
      <c r="R98" s="1" t="s">
        <v>235</v>
      </c>
      <c r="S98" s="1" t="s">
        <v>216</v>
      </c>
    </row>
    <row r="99" spans="1:19" x14ac:dyDescent="0.3">
      <c r="A99" s="28"/>
      <c r="B99" s="1" t="s">
        <v>110</v>
      </c>
      <c r="C99" s="1">
        <v>8771510</v>
      </c>
      <c r="D99" s="1">
        <v>29.285299999999999</v>
      </c>
      <c r="E99" s="1">
        <v>-94.789400000000001</v>
      </c>
      <c r="F99" s="17">
        <v>53.390280828136497</v>
      </c>
      <c r="G99" s="4">
        <v>0.28000000000000003</v>
      </c>
      <c r="H99" s="4">
        <v>2.64</v>
      </c>
      <c r="I99" s="4">
        <v>2.04</v>
      </c>
      <c r="J99" s="4">
        <f t="shared" si="15"/>
        <v>1.0891617288939845</v>
      </c>
      <c r="K99" s="4">
        <f t="shared" si="16"/>
        <v>3.1291617288939846</v>
      </c>
      <c r="L99" s="4">
        <f t="shared" si="12"/>
        <v>6.049161728893985</v>
      </c>
      <c r="M99" s="3">
        <v>22.5</v>
      </c>
      <c r="N99" s="3">
        <f t="shared" si="13"/>
        <v>0.53390280828136494</v>
      </c>
      <c r="O99" s="3">
        <f t="shared" si="17"/>
        <v>23.033902808281365</v>
      </c>
      <c r="P99" s="1" t="s">
        <v>54</v>
      </c>
      <c r="Q99" s="1" t="s">
        <v>161</v>
      </c>
      <c r="R99" s="1" t="s">
        <v>235</v>
      </c>
      <c r="S99" s="1" t="s">
        <v>216</v>
      </c>
    </row>
    <row r="100" spans="1:19" x14ac:dyDescent="0.3">
      <c r="A100" s="28"/>
      <c r="B100" s="1" t="s">
        <v>108</v>
      </c>
      <c r="C100" s="1">
        <v>8774770</v>
      </c>
      <c r="D100" s="1">
        <v>28.021699999999999</v>
      </c>
      <c r="E100" s="1">
        <v>-97.046700000000001</v>
      </c>
      <c r="F100" s="12">
        <v>70.617681388286115</v>
      </c>
      <c r="G100" s="4">
        <v>0.05</v>
      </c>
      <c r="H100" s="4">
        <v>1.42</v>
      </c>
      <c r="I100" s="4">
        <v>1.97</v>
      </c>
      <c r="J100" s="4">
        <f t="shared" si="15"/>
        <v>1.3911683233492367</v>
      </c>
      <c r="K100" s="4">
        <f t="shared" si="16"/>
        <v>3.3611683233492364</v>
      </c>
      <c r="L100" s="4">
        <f t="shared" si="12"/>
        <v>4.8311683233492371</v>
      </c>
      <c r="M100" s="3">
        <v>21.75</v>
      </c>
      <c r="N100" s="3">
        <f t="shared" si="13"/>
        <v>0.70617681388286113</v>
      </c>
      <c r="O100" s="3">
        <f t="shared" si="17"/>
        <v>22.456176813882863</v>
      </c>
      <c r="P100" s="1" t="s">
        <v>54</v>
      </c>
      <c r="Q100" s="1" t="s">
        <v>116</v>
      </c>
      <c r="R100" s="1" t="s">
        <v>235</v>
      </c>
      <c r="S100" s="1" t="s">
        <v>216</v>
      </c>
    </row>
    <row r="101" spans="1:19" x14ac:dyDescent="0.3">
      <c r="A101" s="28"/>
      <c r="B101" s="1" t="s">
        <v>111</v>
      </c>
      <c r="C101" s="1">
        <v>8772440</v>
      </c>
      <c r="D101" s="1">
        <v>28.9483</v>
      </c>
      <c r="E101" s="1">
        <v>-95.308300000000003</v>
      </c>
      <c r="F101" s="17">
        <v>58.675308569186598</v>
      </c>
      <c r="G101" s="4">
        <v>0.23</v>
      </c>
      <c r="H101" s="4">
        <v>1.66</v>
      </c>
      <c r="I101" s="4">
        <v>2.15</v>
      </c>
      <c r="J101" s="4">
        <f t="shared" si="15"/>
        <v>1.2615191342375118</v>
      </c>
      <c r="K101" s="4">
        <f t="shared" si="16"/>
        <v>3.411519134237512</v>
      </c>
      <c r="L101" s="4">
        <f t="shared" si="12"/>
        <v>5.3015191342375116</v>
      </c>
      <c r="M101" s="3">
        <v>23.625</v>
      </c>
      <c r="N101" s="3">
        <f t="shared" si="13"/>
        <v>0.58675308569186602</v>
      </c>
      <c r="O101" s="3">
        <f t="shared" si="17"/>
        <v>24.211753085691868</v>
      </c>
      <c r="P101" s="1" t="s">
        <v>54</v>
      </c>
      <c r="Q101" s="1" t="s">
        <v>116</v>
      </c>
      <c r="R101" s="1" t="s">
        <v>235</v>
      </c>
      <c r="S101" s="1" t="s">
        <v>216</v>
      </c>
    </row>
    <row r="102" spans="1:19" x14ac:dyDescent="0.3">
      <c r="A102" s="29"/>
      <c r="B102" s="1" t="s">
        <v>112</v>
      </c>
      <c r="C102" s="1">
        <v>8761724</v>
      </c>
      <c r="D102" s="1">
        <v>29.263000000000002</v>
      </c>
      <c r="E102" s="1">
        <v>-89.956999999999994</v>
      </c>
      <c r="F102" s="17">
        <v>59.070608452718297</v>
      </c>
      <c r="G102" s="4">
        <v>0.16</v>
      </c>
      <c r="H102" s="4">
        <v>1.95</v>
      </c>
      <c r="I102" s="4">
        <v>2.2400000000000002</v>
      </c>
      <c r="J102" s="4">
        <f t="shared" si="15"/>
        <v>1.32318162934089</v>
      </c>
      <c r="K102" s="4">
        <f t="shared" si="16"/>
        <v>3.5631816293408902</v>
      </c>
      <c r="L102" s="4">
        <f t="shared" si="12"/>
        <v>5.6731816293408901</v>
      </c>
      <c r="M102" s="3">
        <v>24.625</v>
      </c>
      <c r="N102" s="3">
        <f t="shared" si="13"/>
        <v>0.59070608452718298</v>
      </c>
      <c r="O102" s="3">
        <f t="shared" si="17"/>
        <v>25.215706084527184</v>
      </c>
      <c r="P102" s="1" t="s">
        <v>54</v>
      </c>
      <c r="Q102" s="1" t="s">
        <v>161</v>
      </c>
      <c r="R102" s="1" t="s">
        <v>235</v>
      </c>
      <c r="S102" s="1" t="s">
        <v>216</v>
      </c>
    </row>
    <row r="103" spans="1:19" ht="14.4" customHeight="1" x14ac:dyDescent="0.3">
      <c r="C103" s="44" t="s">
        <v>218</v>
      </c>
      <c r="D103" s="45" t="s">
        <v>122</v>
      </c>
      <c r="E103" s="1" t="s">
        <v>119</v>
      </c>
      <c r="F103" s="4">
        <f t="shared" ref="F103" si="18">MIN(F2:F26)</f>
        <v>-21.059384575940499</v>
      </c>
      <c r="G103" s="4">
        <f t="shared" ref="G103:O103" si="19">MIN(G2:G26)</f>
        <v>0.46</v>
      </c>
      <c r="H103" s="4">
        <f t="shared" si="19"/>
        <v>0.87</v>
      </c>
      <c r="I103" s="4">
        <f t="shared" si="19"/>
        <v>-0.65</v>
      </c>
      <c r="J103" s="4">
        <f t="shared" si="19"/>
        <v>-6.545049454129287E-2</v>
      </c>
      <c r="K103" s="4">
        <f t="shared" si="19"/>
        <v>-0.51311400025638676</v>
      </c>
      <c r="L103" s="4">
        <f t="shared" si="19"/>
        <v>2.244549505458707</v>
      </c>
      <c r="M103" s="4">
        <f t="shared" si="19"/>
        <v>-5.5</v>
      </c>
      <c r="N103" s="4">
        <f t="shared" si="19"/>
        <v>-0.21059384575940499</v>
      </c>
      <c r="O103" s="4">
        <f t="shared" si="19"/>
        <v>-5.710593845759405</v>
      </c>
    </row>
    <row r="104" spans="1:19" x14ac:dyDescent="0.3">
      <c r="C104" s="44"/>
      <c r="D104" s="46"/>
      <c r="E104" s="1" t="s">
        <v>120</v>
      </c>
      <c r="F104" s="4">
        <f t="shared" ref="F104" si="20">AVERAGE(F2:F26)</f>
        <v>2.1047808054310506</v>
      </c>
      <c r="G104" s="4">
        <f t="shared" ref="G104:O104" si="21">AVERAGE(G2:G26)</f>
        <v>1.5539999999999998</v>
      </c>
      <c r="H104" s="4">
        <f t="shared" si="21"/>
        <v>1.3607999999999998</v>
      </c>
      <c r="I104" s="4">
        <f t="shared" si="21"/>
        <v>0.78639999999999999</v>
      </c>
      <c r="J104" s="4">
        <f t="shared" si="21"/>
        <v>6.0556187912875654E-2</v>
      </c>
      <c r="K104" s="4">
        <f t="shared" si="21"/>
        <v>0.84695618791287586</v>
      </c>
      <c r="L104" s="4">
        <f t="shared" si="21"/>
        <v>3.761756187912876</v>
      </c>
      <c r="M104" s="4">
        <f t="shared" si="21"/>
        <v>9.8000000000000007</v>
      </c>
      <c r="N104" s="4">
        <f t="shared" si="21"/>
        <v>2.1047808054310505E-2</v>
      </c>
      <c r="O104" s="4">
        <f t="shared" si="21"/>
        <v>9.8210478080543098</v>
      </c>
    </row>
    <row r="105" spans="1:19" x14ac:dyDescent="0.3">
      <c r="C105" s="44"/>
      <c r="D105" s="47"/>
      <c r="E105" s="1" t="s">
        <v>121</v>
      </c>
      <c r="F105" s="4">
        <f t="shared" ref="F105" si="22">MAX(F2:F26)</f>
        <v>14.618214951715716</v>
      </c>
      <c r="G105" s="4">
        <f t="shared" ref="G105:O105" si="23">MAX(G2:G26)</f>
        <v>3.87</v>
      </c>
      <c r="H105" s="4">
        <f t="shared" si="23"/>
        <v>2.0499999999999998</v>
      </c>
      <c r="I105" s="4">
        <f t="shared" si="23"/>
        <v>1.37</v>
      </c>
      <c r="J105" s="4">
        <f t="shared" si="23"/>
        <v>0.17834222241093173</v>
      </c>
      <c r="K105" s="4">
        <f t="shared" si="23"/>
        <v>1.5214053921109991</v>
      </c>
      <c r="L105" s="4">
        <f t="shared" si="23"/>
        <v>5.802031763858106</v>
      </c>
      <c r="M105" s="4">
        <f t="shared" si="23"/>
        <v>16.25</v>
      </c>
      <c r="N105" s="4">
        <f t="shared" si="23"/>
        <v>0.14618214951715716</v>
      </c>
      <c r="O105" s="4">
        <f t="shared" si="23"/>
        <v>16.360514884752554</v>
      </c>
    </row>
    <row r="106" spans="1:19" x14ac:dyDescent="0.3">
      <c r="C106" s="44"/>
      <c r="D106" s="45" t="s">
        <v>123</v>
      </c>
      <c r="E106" s="1" t="s">
        <v>119</v>
      </c>
      <c r="F106" s="4">
        <f t="shared" ref="F106" si="24">MIN(F27:F51)</f>
        <v>6.2044159482986299</v>
      </c>
      <c r="G106" s="4">
        <f t="shared" ref="G106:O106" si="25">MIN(G27:G51)</f>
        <v>0.2</v>
      </c>
      <c r="H106" s="4">
        <f t="shared" si="25"/>
        <v>0.71</v>
      </c>
      <c r="I106" s="4">
        <f t="shared" si="25"/>
        <v>1.36</v>
      </c>
      <c r="J106" s="4">
        <f t="shared" si="25"/>
        <v>9.8029771983118352E-2</v>
      </c>
      <c r="K106" s="4">
        <f t="shared" si="25"/>
        <v>1.5279040140239286</v>
      </c>
      <c r="L106" s="4">
        <f t="shared" si="25"/>
        <v>3.0463799096003523</v>
      </c>
      <c r="M106" s="4">
        <f t="shared" si="25"/>
        <v>15.875</v>
      </c>
      <c r="N106" s="4">
        <f t="shared" si="25"/>
        <v>6.2044159482986298E-2</v>
      </c>
      <c r="O106" s="4">
        <f t="shared" si="25"/>
        <v>16.027347845809647</v>
      </c>
    </row>
    <row r="107" spans="1:19" x14ac:dyDescent="0.3">
      <c r="C107" s="44"/>
      <c r="D107" s="46"/>
      <c r="E107" s="1" t="s">
        <v>120</v>
      </c>
      <c r="F107" s="4">
        <f t="shared" ref="F107" si="26">AVERAGE(F27:F51)</f>
        <v>15.32922477397792</v>
      </c>
      <c r="G107" s="4">
        <f t="shared" ref="G107:O107" si="27">AVERAGE(G27:G51)</f>
        <v>1.0412000000000001</v>
      </c>
      <c r="H107" s="4">
        <f t="shared" si="27"/>
        <v>1.284</v>
      </c>
      <c r="I107" s="4">
        <f t="shared" si="27"/>
        <v>1.5060000000000002</v>
      </c>
      <c r="J107" s="4">
        <f t="shared" si="27"/>
        <v>0.23213585535462225</v>
      </c>
      <c r="K107" s="4">
        <f t="shared" si="27"/>
        <v>1.7381358553546227</v>
      </c>
      <c r="L107" s="4">
        <f t="shared" si="27"/>
        <v>4.0633358553546222</v>
      </c>
      <c r="M107" s="4">
        <f t="shared" si="27"/>
        <v>17.34</v>
      </c>
      <c r="N107" s="4">
        <f t="shared" si="27"/>
        <v>0.1532922477397792</v>
      </c>
      <c r="O107" s="4">
        <f t="shared" si="27"/>
        <v>17.493292247739774</v>
      </c>
    </row>
    <row r="108" spans="1:19" x14ac:dyDescent="0.3">
      <c r="C108" s="44"/>
      <c r="D108" s="47"/>
      <c r="E108" s="1" t="s">
        <v>121</v>
      </c>
      <c r="F108" s="4">
        <f t="shared" ref="F108" si="28">MAX(F27:F51)</f>
        <v>25.790319361496199</v>
      </c>
      <c r="G108" s="4">
        <f t="shared" ref="G108:O108" si="29">MAX(G27:G51)</f>
        <v>2.92</v>
      </c>
      <c r="H108" s="4">
        <f t="shared" si="29"/>
        <v>2.8</v>
      </c>
      <c r="I108" s="4">
        <f t="shared" si="29"/>
        <v>1.67</v>
      </c>
      <c r="J108" s="4">
        <f t="shared" si="29"/>
        <v>0.39459188623089181</v>
      </c>
      <c r="K108" s="4">
        <f t="shared" si="29"/>
        <v>1.9479518616653277</v>
      </c>
      <c r="L108" s="4">
        <f t="shared" si="29"/>
        <v>5.9515248127242817</v>
      </c>
      <c r="M108" s="4">
        <f t="shared" si="29"/>
        <v>18.75</v>
      </c>
      <c r="N108" s="4">
        <f t="shared" si="29"/>
        <v>0.257903193614962</v>
      </c>
      <c r="O108" s="4">
        <f t="shared" si="29"/>
        <v>18.916438240518161</v>
      </c>
    </row>
    <row r="109" spans="1:19" x14ac:dyDescent="0.3">
      <c r="C109" s="44"/>
      <c r="D109" s="45" t="s">
        <v>124</v>
      </c>
      <c r="E109" s="1" t="s">
        <v>119</v>
      </c>
      <c r="F109" s="4">
        <f>MIN(F52:F76)</f>
        <v>17.2992785349246</v>
      </c>
      <c r="G109" s="4">
        <f t="shared" ref="G109:O109" si="30">MIN(G52:G76)</f>
        <v>0.13</v>
      </c>
      <c r="H109" s="4">
        <f t="shared" si="30"/>
        <v>0.54</v>
      </c>
      <c r="I109" s="4">
        <f t="shared" si="30"/>
        <v>1.55</v>
      </c>
      <c r="J109" s="4">
        <f t="shared" si="30"/>
        <v>0.29754759080070309</v>
      </c>
      <c r="K109" s="4">
        <f t="shared" si="30"/>
        <v>1.9679765229068353</v>
      </c>
      <c r="L109" s="4">
        <f t="shared" si="30"/>
        <v>2.8189039576494204</v>
      </c>
      <c r="M109" s="4">
        <f t="shared" si="30"/>
        <v>17.5</v>
      </c>
      <c r="N109" s="4">
        <f t="shared" si="30"/>
        <v>0.172992785349246</v>
      </c>
      <c r="O109" s="4">
        <f t="shared" si="30"/>
        <v>17.8478456650321</v>
      </c>
    </row>
    <row r="110" spans="1:19" x14ac:dyDescent="0.3">
      <c r="C110" s="44"/>
      <c r="D110" s="46"/>
      <c r="E110" s="1" t="s">
        <v>120</v>
      </c>
      <c r="F110" s="4">
        <f>AVERAGE(F52:F76)</f>
        <v>30.7656097803157</v>
      </c>
      <c r="G110" s="4">
        <f t="shared" ref="G110:O110" si="31">AVERAGE(G52:G76)</f>
        <v>0.49680000000000019</v>
      </c>
      <c r="H110" s="4">
        <f t="shared" si="31"/>
        <v>1.4599999999999997</v>
      </c>
      <c r="I110" s="4">
        <f t="shared" si="31"/>
        <v>1.6320000000000006</v>
      </c>
      <c r="J110" s="4">
        <f t="shared" si="31"/>
        <v>0.50088408152985242</v>
      </c>
      <c r="K110" s="4">
        <f t="shared" si="31"/>
        <v>2.1328840815298524</v>
      </c>
      <c r="L110" s="4">
        <f t="shared" si="31"/>
        <v>4.0896840815298505</v>
      </c>
      <c r="M110" s="4">
        <f t="shared" si="31"/>
        <v>18.465</v>
      </c>
      <c r="N110" s="4">
        <f t="shared" si="31"/>
        <v>0.30765609780315689</v>
      </c>
      <c r="O110" s="4">
        <f t="shared" si="31"/>
        <v>18.772656097803157</v>
      </c>
    </row>
    <row r="111" spans="1:19" x14ac:dyDescent="0.3">
      <c r="C111" s="44"/>
      <c r="D111" s="47"/>
      <c r="E111" s="1" t="s">
        <v>121</v>
      </c>
      <c r="F111" s="4">
        <f>MAX(F52:F76)</f>
        <v>40.147729762104802</v>
      </c>
      <c r="G111" s="4">
        <f t="shared" ref="G111:O111" si="32">MAX(G52:G76)</f>
        <v>1</v>
      </c>
      <c r="H111" s="4">
        <f t="shared" si="32"/>
        <v>2.89</v>
      </c>
      <c r="I111" s="4">
        <f t="shared" si="32"/>
        <v>1.78</v>
      </c>
      <c r="J111" s="4">
        <f t="shared" si="32"/>
        <v>0.65440799512230841</v>
      </c>
      <c r="K111" s="4">
        <f t="shared" si="32"/>
        <v>2.2844079951223084</v>
      </c>
      <c r="L111" s="4">
        <f t="shared" si="32"/>
        <v>5.4640014156334882</v>
      </c>
      <c r="M111" s="4">
        <f t="shared" si="32"/>
        <v>19.875</v>
      </c>
      <c r="N111" s="4">
        <f t="shared" si="32"/>
        <v>0.401477297621048</v>
      </c>
      <c r="O111" s="4">
        <f t="shared" si="32"/>
        <v>20.104335073496074</v>
      </c>
    </row>
    <row r="112" spans="1:19" x14ac:dyDescent="0.3">
      <c r="C112" s="44"/>
      <c r="D112" s="45" t="s">
        <v>180</v>
      </c>
      <c r="E112" s="1" t="s">
        <v>119</v>
      </c>
      <c r="F112" s="4">
        <f>MIN(F77:F102)</f>
        <v>28.3134003930871</v>
      </c>
      <c r="G112" s="4">
        <f t="shared" ref="G112:O112" si="33">MIN(G77:G102)</f>
        <v>0.05</v>
      </c>
      <c r="H112" s="4">
        <f t="shared" si="33"/>
        <v>0.39</v>
      </c>
      <c r="I112" s="4">
        <f t="shared" si="33"/>
        <v>1.55</v>
      </c>
      <c r="J112" s="4">
        <f t="shared" si="33"/>
        <v>0.51247254711487655</v>
      </c>
      <c r="K112" s="4">
        <f t="shared" si="33"/>
        <v>2.3135553821982984</v>
      </c>
      <c r="L112" s="4">
        <f t="shared" si="33"/>
        <v>3.0735553821982986</v>
      </c>
      <c r="M112" s="4">
        <f t="shared" si="33"/>
        <v>17.375</v>
      </c>
      <c r="N112" s="4">
        <f t="shared" si="33"/>
        <v>0.28313400393087101</v>
      </c>
      <c r="O112" s="4">
        <f t="shared" si="33"/>
        <v>17.950726514501479</v>
      </c>
    </row>
    <row r="113" spans="3:15" x14ac:dyDescent="0.3">
      <c r="C113" s="44"/>
      <c r="D113" s="46"/>
      <c r="E113" s="1" t="s">
        <v>120</v>
      </c>
      <c r="F113" s="4">
        <f>AVERAGE(F77:F102)</f>
        <v>45.140861796371922</v>
      </c>
      <c r="G113" s="4">
        <f t="shared" ref="G113:O113" si="34">AVERAGE(G77:G102)</f>
        <v>0.26961538461538459</v>
      </c>
      <c r="H113" s="4">
        <f t="shared" si="34"/>
        <v>1.2238461538461538</v>
      </c>
      <c r="I113" s="4">
        <f t="shared" si="34"/>
        <v>1.8111538461538463</v>
      </c>
      <c r="J113" s="4">
        <f t="shared" si="34"/>
        <v>0.82371340343844124</v>
      </c>
      <c r="K113" s="4">
        <f t="shared" si="34"/>
        <v>2.6348672495922867</v>
      </c>
      <c r="L113" s="4">
        <f t="shared" si="34"/>
        <v>4.1283287880538264</v>
      </c>
      <c r="M113" s="4">
        <f t="shared" si="34"/>
        <v>20.557692307692307</v>
      </c>
      <c r="N113" s="4">
        <f t="shared" si="34"/>
        <v>0.45140861796371912</v>
      </c>
      <c r="O113" s="4">
        <f t="shared" si="34"/>
        <v>21.009100925656021</v>
      </c>
    </row>
    <row r="114" spans="3:15" x14ac:dyDescent="0.3">
      <c r="C114" s="44"/>
      <c r="D114" s="47"/>
      <c r="E114" s="1" t="s">
        <v>121</v>
      </c>
      <c r="F114" s="4">
        <f>MAX(F77:F102)</f>
        <v>70.617681388286115</v>
      </c>
      <c r="G114" s="4">
        <f t="shared" ref="G114:O114" si="35">MAX(G77:G102)</f>
        <v>0.44</v>
      </c>
      <c r="H114" s="4">
        <f t="shared" si="35"/>
        <v>2.97</v>
      </c>
      <c r="I114" s="4">
        <f t="shared" si="35"/>
        <v>2.2400000000000002</v>
      </c>
      <c r="J114" s="4">
        <f t="shared" si="35"/>
        <v>1.3911683233492367</v>
      </c>
      <c r="K114" s="4">
        <f t="shared" si="35"/>
        <v>3.5631816293408902</v>
      </c>
      <c r="L114" s="4">
        <f t="shared" si="35"/>
        <v>6.049161728893985</v>
      </c>
      <c r="M114" s="4">
        <f t="shared" si="35"/>
        <v>24.625</v>
      </c>
      <c r="N114" s="4">
        <f t="shared" si="35"/>
        <v>0.70617681388286113</v>
      </c>
      <c r="O114" s="4">
        <f t="shared" si="35"/>
        <v>25.215706084527184</v>
      </c>
    </row>
    <row r="115" spans="3:15" x14ac:dyDescent="0.3">
      <c r="C115" s="43" t="s">
        <v>219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</row>
    <row r="117" spans="3:15" x14ac:dyDescent="0.3">
      <c r="C117" s="17">
        <v>53.428242221522197</v>
      </c>
      <c r="D117" s="40" t="s">
        <v>179</v>
      </c>
      <c r="E117" s="41"/>
      <c r="F117" s="41"/>
      <c r="G117" s="41"/>
      <c r="H117" s="41"/>
      <c r="I117" s="41"/>
      <c r="J117" s="41"/>
      <c r="K117" s="42"/>
      <c r="L117" s="21"/>
    </row>
    <row r="118" spans="3:15" x14ac:dyDescent="0.3">
      <c r="C118" s="12">
        <v>70.617681388286115</v>
      </c>
      <c r="D118" s="1" t="s">
        <v>220</v>
      </c>
      <c r="E118" s="1"/>
      <c r="F118" s="1"/>
      <c r="G118" s="1"/>
      <c r="H118" s="19"/>
      <c r="I118" s="20"/>
      <c r="J118" s="20"/>
      <c r="K118" s="1"/>
    </row>
    <row r="120" spans="3:15" x14ac:dyDescent="0.3">
      <c r="E120" s="1" t="s">
        <v>119</v>
      </c>
      <c r="I120" s="4">
        <f>MIN(I2:I102)</f>
        <v>-0.65</v>
      </c>
      <c r="J120" s="4">
        <f t="shared" ref="J120:L120" si="36">MIN(J2:J102)</f>
        <v>-6.545049454129287E-2</v>
      </c>
      <c r="K120" s="4">
        <f t="shared" si="36"/>
        <v>-0.51311400025638676</v>
      </c>
      <c r="L120" s="4"/>
    </row>
    <row r="121" spans="3:15" x14ac:dyDescent="0.3">
      <c r="E121" s="1" t="s">
        <v>120</v>
      </c>
      <c r="I121" s="4">
        <f>AVERAGE(I2:I102)</f>
        <v>1.4376237623762378</v>
      </c>
      <c r="J121" s="4">
        <f t="shared" ref="J121:L121" si="37">AVERAGE(J2:J102)</f>
        <v>0.40847476840923974</v>
      </c>
      <c r="K121" s="4">
        <f t="shared" si="37"/>
        <v>1.8460985307854783</v>
      </c>
      <c r="L121" s="4"/>
    </row>
    <row r="122" spans="3:15" x14ac:dyDescent="0.3">
      <c r="E122" s="1" t="s">
        <v>121</v>
      </c>
      <c r="I122" s="4">
        <f>MAX(I2:I102)</f>
        <v>2.2400000000000002</v>
      </c>
      <c r="J122" s="4">
        <f t="shared" ref="J122:L122" si="38">MAX(J2:J102)</f>
        <v>1.3911683233492367</v>
      </c>
      <c r="K122" s="4">
        <f t="shared" si="38"/>
        <v>3.5631816293408902</v>
      </c>
      <c r="L122" s="4"/>
    </row>
    <row r="123" spans="3:15" x14ac:dyDescent="0.3">
      <c r="I123" s="49">
        <f>I121/$K$121</f>
        <v>0.77873620416379263</v>
      </c>
      <c r="J123" s="49">
        <f>J121/$K$121</f>
        <v>0.22126379583620698</v>
      </c>
      <c r="K123" s="49">
        <f>K121/$K$121</f>
        <v>1</v>
      </c>
    </row>
    <row r="124" spans="3:15" x14ac:dyDescent="0.3">
      <c r="I124" s="49">
        <f>I122/$K$122</f>
        <v>0.62865164704341792</v>
      </c>
      <c r="J124" s="49">
        <f>J122/$K$122</f>
        <v>0.39042868651255708</v>
      </c>
      <c r="K124" s="49">
        <f>K122/$K$122</f>
        <v>1</v>
      </c>
    </row>
  </sheetData>
  <mergeCells count="11">
    <mergeCell ref="D117:K117"/>
    <mergeCell ref="C115:O115"/>
    <mergeCell ref="A2:A26"/>
    <mergeCell ref="A27:A51"/>
    <mergeCell ref="A52:A76"/>
    <mergeCell ref="A77:A102"/>
    <mergeCell ref="C103:C114"/>
    <mergeCell ref="D103:D105"/>
    <mergeCell ref="D106:D108"/>
    <mergeCell ref="D109:D111"/>
    <mergeCell ref="D112:D1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A2BAD-0CB4-487D-89B7-D5503FB8FDE4}">
  <dimension ref="A1:AX107"/>
  <sheetViews>
    <sheetView topLeftCell="A90" zoomScaleNormal="100" workbookViewId="0">
      <selection activeCell="F106" sqref="F106:Q107"/>
    </sheetView>
  </sheetViews>
  <sheetFormatPr defaultRowHeight="14.4" x14ac:dyDescent="0.3"/>
  <cols>
    <col min="2" max="2" width="12" customWidth="1"/>
    <col min="3" max="3" width="9.33203125" customWidth="1"/>
    <col min="6" max="6" width="12.44140625" customWidth="1"/>
    <col min="8" max="8" width="14.44140625" customWidth="1"/>
    <col min="9" max="9" width="6.88671875" customWidth="1"/>
    <col min="10" max="10" width="6.5546875" customWidth="1"/>
    <col min="11" max="11" width="6.33203125" customWidth="1"/>
    <col min="12" max="12" width="6.44140625" customWidth="1"/>
    <col min="13" max="13" width="7" customWidth="1"/>
    <col min="14" max="14" width="6.88671875" customWidth="1"/>
    <col min="15" max="15" width="7" customWidth="1"/>
    <col min="16" max="16" width="7.109375" customWidth="1"/>
    <col min="17" max="17" width="7.21875" customWidth="1"/>
    <col min="18" max="18" width="7.44140625" customWidth="1"/>
    <col min="19" max="19" width="7" customWidth="1"/>
    <col min="20" max="20" width="6.33203125" customWidth="1"/>
    <col min="21" max="21" width="6.6640625" customWidth="1"/>
    <col min="22" max="22" width="7" customWidth="1"/>
    <col min="23" max="23" width="7.21875" customWidth="1"/>
    <col min="24" max="27" width="6.77734375" customWidth="1"/>
    <col min="28" max="28" width="5.77734375" customWidth="1"/>
    <col min="29" max="29" width="7.109375" customWidth="1"/>
    <col min="30" max="30" width="6.5546875" customWidth="1"/>
    <col min="31" max="31" width="6.6640625" customWidth="1"/>
    <col min="32" max="32" width="6.21875" customWidth="1"/>
    <col min="33" max="33" width="6.5546875" customWidth="1"/>
    <col min="34" max="34" width="6.6640625" customWidth="1"/>
    <col min="35" max="35" width="5.88671875" customWidth="1"/>
    <col min="36" max="36" width="6.109375" customWidth="1"/>
  </cols>
  <sheetData>
    <row r="1" spans="1:50" x14ac:dyDescent="0.3">
      <c r="A1" s="48" t="s">
        <v>3</v>
      </c>
      <c r="B1" s="48" t="s">
        <v>126</v>
      </c>
      <c r="C1" s="48" t="s">
        <v>127</v>
      </c>
      <c r="D1" s="48" t="s">
        <v>4</v>
      </c>
      <c r="E1" s="48" t="s">
        <v>5</v>
      </c>
      <c r="F1" s="33" t="s">
        <v>178</v>
      </c>
      <c r="G1" s="33" t="s">
        <v>6</v>
      </c>
      <c r="H1" s="33" t="s">
        <v>113</v>
      </c>
      <c r="I1" s="48" t="s">
        <v>158</v>
      </c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 t="s">
        <v>163</v>
      </c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 t="s">
        <v>164</v>
      </c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</row>
    <row r="2" spans="1:50" ht="38.4" customHeight="1" x14ac:dyDescent="0.3">
      <c r="A2" s="48"/>
      <c r="B2" s="48"/>
      <c r="C2" s="48"/>
      <c r="D2" s="48"/>
      <c r="E2" s="48"/>
      <c r="F2" s="35"/>
      <c r="G2" s="35"/>
      <c r="H2" s="35"/>
      <c r="I2" s="2">
        <v>2020</v>
      </c>
      <c r="J2" s="2">
        <v>2030</v>
      </c>
      <c r="K2" s="2">
        <v>2040</v>
      </c>
      <c r="L2" s="2">
        <v>2050</v>
      </c>
      <c r="M2" s="2">
        <v>2060</v>
      </c>
      <c r="N2" s="2">
        <v>2070</v>
      </c>
      <c r="O2" s="2">
        <v>2080</v>
      </c>
      <c r="P2" s="2">
        <v>2090</v>
      </c>
      <c r="Q2" s="2">
        <v>2100</v>
      </c>
      <c r="R2" s="2">
        <v>2110</v>
      </c>
      <c r="S2" s="2">
        <v>2120</v>
      </c>
      <c r="T2" s="2">
        <v>2130</v>
      </c>
      <c r="U2" s="2">
        <v>2140</v>
      </c>
      <c r="V2" s="2">
        <v>2150</v>
      </c>
      <c r="W2" s="2">
        <v>2020</v>
      </c>
      <c r="X2" s="2">
        <f>W2+10</f>
        <v>2030</v>
      </c>
      <c r="Y2" s="2">
        <f t="shared" ref="Y2" si="0">X2+10</f>
        <v>2040</v>
      </c>
      <c r="Z2" s="2">
        <f t="shared" ref="Z2" si="1">Y2+10</f>
        <v>2050</v>
      </c>
      <c r="AA2" s="2">
        <f t="shared" ref="AA2" si="2">Z2+10</f>
        <v>2060</v>
      </c>
      <c r="AB2" s="2">
        <f t="shared" ref="AB2" si="3">AA2+10</f>
        <v>2070</v>
      </c>
      <c r="AC2" s="2">
        <f t="shared" ref="AC2" si="4">AB2+10</f>
        <v>2080</v>
      </c>
      <c r="AD2" s="2">
        <f t="shared" ref="AD2" si="5">AC2+10</f>
        <v>2090</v>
      </c>
      <c r="AE2" s="2">
        <f t="shared" ref="AE2" si="6">AD2+10</f>
        <v>2100</v>
      </c>
      <c r="AF2" s="2">
        <f t="shared" ref="AF2" si="7">AE2+10</f>
        <v>2110</v>
      </c>
      <c r="AG2" s="2">
        <f t="shared" ref="AG2" si="8">AF2+10</f>
        <v>2120</v>
      </c>
      <c r="AH2" s="2">
        <f t="shared" ref="AH2" si="9">AG2+10</f>
        <v>2130</v>
      </c>
      <c r="AI2" s="2">
        <f t="shared" ref="AI2" si="10">AH2+10</f>
        <v>2140</v>
      </c>
      <c r="AJ2" s="2">
        <f t="shared" ref="AJ2" si="11">AI2+10</f>
        <v>2150</v>
      </c>
      <c r="AK2" s="2">
        <v>2020</v>
      </c>
      <c r="AL2" s="2">
        <f>AK2+10</f>
        <v>2030</v>
      </c>
      <c r="AM2" s="2">
        <f t="shared" ref="AM2" si="12">AL2+10</f>
        <v>2040</v>
      </c>
      <c r="AN2" s="2">
        <f t="shared" ref="AN2" si="13">AM2+10</f>
        <v>2050</v>
      </c>
      <c r="AO2" s="2">
        <f t="shared" ref="AO2" si="14">AN2+10</f>
        <v>2060</v>
      </c>
      <c r="AP2" s="2">
        <f t="shared" ref="AP2" si="15">AO2+10</f>
        <v>2070</v>
      </c>
      <c r="AQ2" s="2">
        <f t="shared" ref="AQ2" si="16">AP2+10</f>
        <v>2080</v>
      </c>
      <c r="AR2" s="2">
        <f t="shared" ref="AR2" si="17">AQ2+10</f>
        <v>2090</v>
      </c>
      <c r="AS2" s="2">
        <f t="shared" ref="AS2" si="18">AR2+10</f>
        <v>2100</v>
      </c>
      <c r="AT2" s="2">
        <f t="shared" ref="AT2" si="19">AS2+10</f>
        <v>2110</v>
      </c>
      <c r="AU2" s="2">
        <f t="shared" ref="AU2" si="20">AT2+10</f>
        <v>2120</v>
      </c>
      <c r="AV2" s="2">
        <f t="shared" ref="AV2" si="21">AU2+10</f>
        <v>2130</v>
      </c>
      <c r="AW2" s="2">
        <f t="shared" ref="AW2" si="22">AV2+10</f>
        <v>2140</v>
      </c>
      <c r="AX2" s="2">
        <f t="shared" ref="AX2" si="23">AW2+10</f>
        <v>2150</v>
      </c>
    </row>
    <row r="3" spans="1:50" x14ac:dyDescent="0.3">
      <c r="A3" s="7">
        <v>1611400</v>
      </c>
      <c r="B3" s="8" t="s">
        <v>99</v>
      </c>
      <c r="C3" s="7">
        <v>39981</v>
      </c>
      <c r="D3" s="7">
        <v>21.9544</v>
      </c>
      <c r="E3" s="7">
        <v>-159.3561</v>
      </c>
      <c r="F3" s="17">
        <v>41.397622078406798</v>
      </c>
      <c r="G3" s="4">
        <v>0.31</v>
      </c>
      <c r="H3" s="4">
        <v>0.54</v>
      </c>
      <c r="I3" s="7">
        <v>0.12000000000000001</v>
      </c>
      <c r="J3" s="7">
        <v>0.18</v>
      </c>
      <c r="K3" s="7">
        <v>0.26</v>
      </c>
      <c r="L3" s="7">
        <v>0.39</v>
      </c>
      <c r="M3" s="7">
        <v>0.58000000000000007</v>
      </c>
      <c r="N3" s="7">
        <v>0.84</v>
      </c>
      <c r="O3" s="7">
        <v>1.1400000000000001</v>
      </c>
      <c r="P3" s="7">
        <v>1.46</v>
      </c>
      <c r="Q3" s="7">
        <v>1.79</v>
      </c>
      <c r="R3" s="7">
        <v>2.08</v>
      </c>
      <c r="S3" s="7">
        <v>2.33</v>
      </c>
      <c r="T3" s="7">
        <v>2.57</v>
      </c>
      <c r="U3" s="7">
        <v>2.79</v>
      </c>
      <c r="V3" s="7">
        <v>3.0100000000000002</v>
      </c>
      <c r="W3" s="4">
        <f>$F$3/100*I3</f>
        <v>4.9677146494088165E-2</v>
      </c>
      <c r="X3" s="4">
        <f t="shared" ref="X3:AJ3" si="24">$F$3/100*J3</f>
        <v>7.4515719741132233E-2</v>
      </c>
      <c r="Y3" s="4">
        <f t="shared" si="24"/>
        <v>0.10763381740385768</v>
      </c>
      <c r="Z3" s="4">
        <f t="shared" si="24"/>
        <v>0.16145072610578651</v>
      </c>
      <c r="AA3" s="4">
        <f t="shared" si="24"/>
        <v>0.24010620805475946</v>
      </c>
      <c r="AB3" s="4">
        <f t="shared" si="24"/>
        <v>0.3477400254586171</v>
      </c>
      <c r="AC3" s="4">
        <f t="shared" si="24"/>
        <v>0.47193289169383756</v>
      </c>
      <c r="AD3" s="4">
        <f t="shared" si="24"/>
        <v>0.60440528234473923</v>
      </c>
      <c r="AE3" s="4">
        <f t="shared" si="24"/>
        <v>0.74101743520348173</v>
      </c>
      <c r="AF3" s="4">
        <f t="shared" si="24"/>
        <v>0.86107053923086141</v>
      </c>
      <c r="AG3" s="4">
        <f t="shared" si="24"/>
        <v>0.96456459442687847</v>
      </c>
      <c r="AH3" s="4">
        <f t="shared" si="24"/>
        <v>1.0639188874150547</v>
      </c>
      <c r="AI3" s="4">
        <f t="shared" si="24"/>
        <v>1.1549936559875498</v>
      </c>
      <c r="AJ3" s="4">
        <f t="shared" si="24"/>
        <v>1.2460684245600446</v>
      </c>
      <c r="AK3" s="10">
        <f>$G$3+$H$3+I3+W3</f>
        <v>1.0196771464940881</v>
      </c>
      <c r="AL3" s="10">
        <f t="shared" ref="AL3:AX3" si="25">$G$3+$H$3+J3+X3</f>
        <v>1.1045157197411322</v>
      </c>
      <c r="AM3" s="10">
        <f t="shared" si="25"/>
        <v>1.2176338174038577</v>
      </c>
      <c r="AN3" s="10">
        <f t="shared" si="25"/>
        <v>1.4014507261057867</v>
      </c>
      <c r="AO3" s="10">
        <f t="shared" si="25"/>
        <v>1.6701062080547597</v>
      </c>
      <c r="AP3" s="10">
        <f t="shared" si="25"/>
        <v>2.0377400254586169</v>
      </c>
      <c r="AQ3" s="10">
        <f t="shared" si="25"/>
        <v>2.4619328916938379</v>
      </c>
      <c r="AR3" s="10">
        <f t="shared" si="25"/>
        <v>2.9144052823447391</v>
      </c>
      <c r="AS3" s="10">
        <f t="shared" si="25"/>
        <v>3.3810174352034821</v>
      </c>
      <c r="AT3" s="10">
        <f t="shared" si="25"/>
        <v>3.7910705392308617</v>
      </c>
      <c r="AU3" s="10">
        <f t="shared" si="25"/>
        <v>4.1445645944268783</v>
      </c>
      <c r="AV3" s="10">
        <f t="shared" si="25"/>
        <v>4.4839188874150544</v>
      </c>
      <c r="AW3" s="10">
        <f t="shared" si="25"/>
        <v>4.7949936559875503</v>
      </c>
      <c r="AX3" s="10">
        <f t="shared" si="25"/>
        <v>5.1060684245600445</v>
      </c>
    </row>
    <row r="4" spans="1:50" x14ac:dyDescent="0.3">
      <c r="A4" s="7">
        <v>1612340</v>
      </c>
      <c r="B4" s="8" t="s">
        <v>100</v>
      </c>
      <c r="C4" s="7">
        <v>39622</v>
      </c>
      <c r="D4" s="7">
        <v>21.306694</v>
      </c>
      <c r="E4" s="7">
        <v>-157.86699999999999</v>
      </c>
      <c r="F4" s="12">
        <v>35.103030593496726</v>
      </c>
      <c r="G4" s="4">
        <v>0.33</v>
      </c>
      <c r="H4" s="4">
        <v>0.43</v>
      </c>
      <c r="I4" s="7">
        <v>0.12000000000000001</v>
      </c>
      <c r="J4" s="7">
        <v>0.19</v>
      </c>
      <c r="K4" s="7">
        <v>0.27</v>
      </c>
      <c r="L4" s="7">
        <v>0.39</v>
      </c>
      <c r="M4" s="7">
        <v>0.6</v>
      </c>
      <c r="N4" s="7">
        <v>0.86</v>
      </c>
      <c r="O4" s="7">
        <v>1.1599999999999999</v>
      </c>
      <c r="P4" s="7">
        <v>1.48</v>
      </c>
      <c r="Q4" s="7">
        <v>1.81</v>
      </c>
      <c r="R4" s="7">
        <v>2.1</v>
      </c>
      <c r="S4" s="7">
        <v>2.35</v>
      </c>
      <c r="T4" s="7">
        <v>2.59</v>
      </c>
      <c r="U4" s="7">
        <v>2.81</v>
      </c>
      <c r="V4" s="7">
        <v>3.04</v>
      </c>
      <c r="W4" s="4">
        <f t="shared" ref="W4:AJ4" si="26">$F$4/100*I4</f>
        <v>4.2123636712196072E-2</v>
      </c>
      <c r="X4" s="4">
        <f t="shared" si="26"/>
        <v>6.6695758127643778E-2</v>
      </c>
      <c r="Y4" s="4">
        <f t="shared" si="26"/>
        <v>9.4778182602441169E-2</v>
      </c>
      <c r="Z4" s="4">
        <f t="shared" si="26"/>
        <v>0.13690181931463724</v>
      </c>
      <c r="AA4" s="4">
        <f t="shared" si="26"/>
        <v>0.21061818356098036</v>
      </c>
      <c r="AB4" s="4">
        <f t="shared" si="26"/>
        <v>0.30188606310407184</v>
      </c>
      <c r="AC4" s="4">
        <f t="shared" si="26"/>
        <v>0.40719515488456198</v>
      </c>
      <c r="AD4" s="4">
        <f t="shared" si="26"/>
        <v>0.51952485278375149</v>
      </c>
      <c r="AE4" s="4">
        <f t="shared" si="26"/>
        <v>0.63536485374229079</v>
      </c>
      <c r="AF4" s="4">
        <f t="shared" si="26"/>
        <v>0.73716364246343125</v>
      </c>
      <c r="AG4" s="4">
        <f t="shared" si="26"/>
        <v>0.82492121894717307</v>
      </c>
      <c r="AH4" s="4">
        <f t="shared" si="26"/>
        <v>0.90916849237156516</v>
      </c>
      <c r="AI4" s="4">
        <f t="shared" si="26"/>
        <v>0.98639515967725799</v>
      </c>
      <c r="AJ4" s="4">
        <f t="shared" si="26"/>
        <v>1.0671321300423005</v>
      </c>
      <c r="AK4" s="10">
        <f>$G$4+$H$4+I4+W4</f>
        <v>0.9221236367121961</v>
      </c>
      <c r="AL4" s="10">
        <f t="shared" ref="AL4:AX4" si="27">$G$4+$H$4+J4+X4</f>
        <v>1.0166957581276437</v>
      </c>
      <c r="AM4" s="10">
        <f t="shared" si="27"/>
        <v>1.1247781826024412</v>
      </c>
      <c r="AN4" s="10">
        <f t="shared" si="27"/>
        <v>1.2869018193146371</v>
      </c>
      <c r="AO4" s="10">
        <f t="shared" si="27"/>
        <v>1.5706181835609803</v>
      </c>
      <c r="AP4" s="10">
        <f t="shared" si="27"/>
        <v>1.921886063104072</v>
      </c>
      <c r="AQ4" s="10">
        <f t="shared" si="27"/>
        <v>2.3271951548845617</v>
      </c>
      <c r="AR4" s="10">
        <f t="shared" si="27"/>
        <v>2.7595248527837519</v>
      </c>
      <c r="AS4" s="10">
        <f t="shared" si="27"/>
        <v>3.205364853742291</v>
      </c>
      <c r="AT4" s="10">
        <f t="shared" si="27"/>
        <v>3.5971636424634315</v>
      </c>
      <c r="AU4" s="10">
        <f t="shared" si="27"/>
        <v>3.9349212189471734</v>
      </c>
      <c r="AV4" s="10">
        <f t="shared" si="27"/>
        <v>4.2591684923715647</v>
      </c>
      <c r="AW4" s="10">
        <f t="shared" si="27"/>
        <v>4.5563951596772583</v>
      </c>
      <c r="AX4" s="10">
        <f t="shared" si="27"/>
        <v>4.8671321300423003</v>
      </c>
    </row>
    <row r="5" spans="1:50" x14ac:dyDescent="0.3">
      <c r="A5" s="7">
        <v>1612480</v>
      </c>
      <c r="B5" s="8" t="s">
        <v>101</v>
      </c>
      <c r="C5" s="7">
        <v>39622</v>
      </c>
      <c r="D5" s="7">
        <v>21.433056000000001</v>
      </c>
      <c r="E5" s="7">
        <v>-157.79</v>
      </c>
      <c r="F5" s="17">
        <v>34.527985765145303</v>
      </c>
      <c r="G5" s="4">
        <v>0.33</v>
      </c>
      <c r="H5" s="4">
        <v>0.46</v>
      </c>
      <c r="I5" s="7">
        <v>0.12000000000000001</v>
      </c>
      <c r="J5" s="7">
        <v>0.19</v>
      </c>
      <c r="K5" s="7">
        <v>0.27</v>
      </c>
      <c r="L5" s="7">
        <v>0.4</v>
      </c>
      <c r="M5" s="7">
        <v>0.59</v>
      </c>
      <c r="N5" s="7">
        <v>0.86</v>
      </c>
      <c r="O5" s="7">
        <v>1.1599999999999999</v>
      </c>
      <c r="P5" s="7">
        <v>1.48</v>
      </c>
      <c r="Q5" s="7">
        <v>1.81</v>
      </c>
      <c r="R5" s="7">
        <v>2.1</v>
      </c>
      <c r="S5" s="7">
        <v>2.35</v>
      </c>
      <c r="T5" s="7">
        <v>2.59</v>
      </c>
      <c r="U5" s="7">
        <v>2.81</v>
      </c>
      <c r="V5" s="7">
        <v>3.04</v>
      </c>
      <c r="W5" s="4">
        <f t="shared" ref="W5:AJ5" si="28">$F$5/100*I5</f>
        <v>4.1433582918174366E-2</v>
      </c>
      <c r="X5" s="4">
        <f t="shared" si="28"/>
        <v>6.5603172953776073E-2</v>
      </c>
      <c r="Y5" s="4">
        <f t="shared" si="28"/>
        <v>9.3225561565892318E-2</v>
      </c>
      <c r="Z5" s="4">
        <f t="shared" si="28"/>
        <v>0.13811194306058122</v>
      </c>
      <c r="AA5" s="4">
        <f t="shared" si="28"/>
        <v>0.20371511601435727</v>
      </c>
      <c r="AB5" s="4">
        <f t="shared" si="28"/>
        <v>0.29694067758024961</v>
      </c>
      <c r="AC5" s="4">
        <f t="shared" si="28"/>
        <v>0.40052463487568546</v>
      </c>
      <c r="AD5" s="4">
        <f t="shared" si="28"/>
        <v>0.51101418932415044</v>
      </c>
      <c r="AE5" s="4">
        <f t="shared" si="28"/>
        <v>0.62495654234913001</v>
      </c>
      <c r="AF5" s="4">
        <f t="shared" si="28"/>
        <v>0.72508770106805143</v>
      </c>
      <c r="AG5" s="4">
        <f t="shared" si="28"/>
        <v>0.8114076654809147</v>
      </c>
      <c r="AH5" s="4">
        <f t="shared" si="28"/>
        <v>0.89427483131726326</v>
      </c>
      <c r="AI5" s="4">
        <f t="shared" si="28"/>
        <v>0.97023640000058298</v>
      </c>
      <c r="AJ5" s="4">
        <f t="shared" si="28"/>
        <v>1.0496507672604172</v>
      </c>
      <c r="AK5" s="10">
        <f>$G$5+$H$5+I5+W5</f>
        <v>0.95143358291817437</v>
      </c>
      <c r="AL5" s="10">
        <f t="shared" ref="AL5:AX5" si="29">$G$5+$H$5+J5+X5</f>
        <v>1.045603172953776</v>
      </c>
      <c r="AM5" s="10">
        <f t="shared" si="29"/>
        <v>1.1532255615658924</v>
      </c>
      <c r="AN5" s="10">
        <f t="shared" si="29"/>
        <v>1.3281119430605812</v>
      </c>
      <c r="AO5" s="10">
        <f t="shared" si="29"/>
        <v>1.5837151160143572</v>
      </c>
      <c r="AP5" s="10">
        <f t="shared" si="29"/>
        <v>1.9469406775802496</v>
      </c>
      <c r="AQ5" s="10">
        <f t="shared" si="29"/>
        <v>2.3505246348756854</v>
      </c>
      <c r="AR5" s="10">
        <f t="shared" si="29"/>
        <v>2.7810141893241505</v>
      </c>
      <c r="AS5" s="10">
        <f t="shared" si="29"/>
        <v>3.2249565423491302</v>
      </c>
      <c r="AT5" s="10">
        <f t="shared" si="29"/>
        <v>3.6150877010680516</v>
      </c>
      <c r="AU5" s="10">
        <f t="shared" si="29"/>
        <v>3.9514076654809149</v>
      </c>
      <c r="AV5" s="10">
        <f t="shared" si="29"/>
        <v>4.2742748313172632</v>
      </c>
      <c r="AW5" s="10">
        <f t="shared" si="29"/>
        <v>4.5702364000005833</v>
      </c>
      <c r="AX5" s="10">
        <f t="shared" si="29"/>
        <v>4.8796507672604168</v>
      </c>
    </row>
    <row r="6" spans="1:50" ht="43.2" x14ac:dyDescent="0.3">
      <c r="A6" s="7">
        <v>1615680</v>
      </c>
      <c r="B6" s="8" t="s">
        <v>153</v>
      </c>
      <c r="C6" s="7">
        <v>39624</v>
      </c>
      <c r="D6" s="7">
        <v>20.895</v>
      </c>
      <c r="E6" s="7">
        <v>-156.47669400000001</v>
      </c>
      <c r="F6" s="17">
        <v>39.999507741289897</v>
      </c>
      <c r="G6" s="4">
        <v>0.35</v>
      </c>
      <c r="H6" s="4">
        <v>0.42</v>
      </c>
      <c r="I6" s="7">
        <v>0.13</v>
      </c>
      <c r="J6" s="7">
        <v>0.19999999999999998</v>
      </c>
      <c r="K6" s="7">
        <v>0.29000000000000004</v>
      </c>
      <c r="L6" s="7">
        <v>0.42000000000000004</v>
      </c>
      <c r="M6" s="7">
        <v>0.63</v>
      </c>
      <c r="N6" s="7">
        <v>0.89</v>
      </c>
      <c r="O6" s="7">
        <v>1.2</v>
      </c>
      <c r="P6" s="7">
        <v>1.52</v>
      </c>
      <c r="Q6" s="7">
        <v>1.86</v>
      </c>
      <c r="R6" s="7">
        <v>2.15</v>
      </c>
      <c r="S6" s="7">
        <v>2.41</v>
      </c>
      <c r="T6" s="7">
        <v>2.66</v>
      </c>
      <c r="U6" s="7">
        <v>2.89</v>
      </c>
      <c r="V6" s="7">
        <v>3.11</v>
      </c>
      <c r="W6" s="4">
        <f t="shared" ref="W6:AJ6" si="30">$F$6/100*I6</f>
        <v>5.1999360063676871E-2</v>
      </c>
      <c r="X6" s="4">
        <f t="shared" si="30"/>
        <v>7.9999015482579788E-2</v>
      </c>
      <c r="Y6" s="4">
        <f t="shared" si="30"/>
        <v>0.11599857244974071</v>
      </c>
      <c r="Z6" s="4">
        <f t="shared" si="30"/>
        <v>0.16799793251341757</v>
      </c>
      <c r="AA6" s="4">
        <f t="shared" si="30"/>
        <v>0.25199689877012638</v>
      </c>
      <c r="AB6" s="4">
        <f t="shared" si="30"/>
        <v>0.3559956188974801</v>
      </c>
      <c r="AC6" s="4">
        <f t="shared" si="30"/>
        <v>0.47999409289547873</v>
      </c>
      <c r="AD6" s="4">
        <f t="shared" si="30"/>
        <v>0.60799251766760642</v>
      </c>
      <c r="AE6" s="4">
        <f t="shared" si="30"/>
        <v>0.74399084398799209</v>
      </c>
      <c r="AF6" s="4">
        <f t="shared" si="30"/>
        <v>0.85998941643773275</v>
      </c>
      <c r="AG6" s="4">
        <f t="shared" si="30"/>
        <v>0.96398813656508653</v>
      </c>
      <c r="AH6" s="4">
        <f t="shared" si="30"/>
        <v>1.0639869059183114</v>
      </c>
      <c r="AI6" s="4">
        <f t="shared" si="30"/>
        <v>1.1559857737232782</v>
      </c>
      <c r="AJ6" s="4">
        <f t="shared" si="30"/>
        <v>1.2439846907541157</v>
      </c>
      <c r="AK6" s="10">
        <f>$G$6+$H$6+I6+W6</f>
        <v>0.95199936006367691</v>
      </c>
      <c r="AL6" s="10">
        <f t="shared" ref="AL6:AX6" si="31">$G$6+$H$6+J6+X6</f>
        <v>1.0499990154825798</v>
      </c>
      <c r="AM6" s="10">
        <f t="shared" si="31"/>
        <v>1.1759985724497408</v>
      </c>
      <c r="AN6" s="10">
        <f t="shared" si="31"/>
        <v>1.3579979325134175</v>
      </c>
      <c r="AO6" s="10">
        <f t="shared" si="31"/>
        <v>1.6519968987701263</v>
      </c>
      <c r="AP6" s="10">
        <f t="shared" si="31"/>
        <v>2.0159956188974801</v>
      </c>
      <c r="AQ6" s="10">
        <f t="shared" si="31"/>
        <v>2.4499940928954786</v>
      </c>
      <c r="AR6" s="10">
        <f t="shared" si="31"/>
        <v>2.8979925176676065</v>
      </c>
      <c r="AS6" s="10">
        <f t="shared" si="31"/>
        <v>3.373990843987992</v>
      </c>
      <c r="AT6" s="10">
        <f t="shared" si="31"/>
        <v>3.7799894164377328</v>
      </c>
      <c r="AU6" s="10">
        <f t="shared" si="31"/>
        <v>4.1439881365650866</v>
      </c>
      <c r="AV6" s="10">
        <f t="shared" si="31"/>
        <v>4.4939869059183115</v>
      </c>
      <c r="AW6" s="10">
        <f t="shared" si="31"/>
        <v>4.8159857737232787</v>
      </c>
      <c r="AX6" s="10">
        <f t="shared" si="31"/>
        <v>5.1239846907541153</v>
      </c>
    </row>
    <row r="7" spans="1:50" ht="43.2" x14ac:dyDescent="0.3">
      <c r="A7" s="7">
        <v>1617760</v>
      </c>
      <c r="B7" s="8" t="s">
        <v>155</v>
      </c>
      <c r="C7" s="7">
        <v>39265</v>
      </c>
      <c r="D7" s="7">
        <v>19.73028</v>
      </c>
      <c r="E7" s="7">
        <v>-155.06</v>
      </c>
      <c r="F7" s="17">
        <v>33.636825848570901</v>
      </c>
      <c r="G7" s="4">
        <v>0.38</v>
      </c>
      <c r="H7" s="4">
        <v>0.45</v>
      </c>
      <c r="I7" s="7">
        <v>0.13999999999999999</v>
      </c>
      <c r="J7" s="7">
        <v>0.21</v>
      </c>
      <c r="K7" s="7">
        <v>0.31</v>
      </c>
      <c r="L7" s="7">
        <v>0.45</v>
      </c>
      <c r="M7" s="7">
        <v>0.66</v>
      </c>
      <c r="N7" s="7">
        <v>0.93</v>
      </c>
      <c r="O7" s="7">
        <v>1.24</v>
      </c>
      <c r="P7" s="7">
        <v>1.57</v>
      </c>
      <c r="Q7" s="7">
        <v>1.91</v>
      </c>
      <c r="R7" s="7">
        <v>2.2000000000000002</v>
      </c>
      <c r="S7" s="7">
        <v>2.4700000000000002</v>
      </c>
      <c r="T7" s="7">
        <v>2.72</v>
      </c>
      <c r="U7" s="7">
        <v>2.96</v>
      </c>
      <c r="V7" s="7">
        <v>3.19</v>
      </c>
      <c r="W7" s="4">
        <f t="shared" ref="W7:AJ7" si="32">$F$7/100*I7</f>
        <v>4.7091556187999255E-2</v>
      </c>
      <c r="X7" s="4">
        <f t="shared" si="32"/>
        <v>7.0637334281998893E-2</v>
      </c>
      <c r="Y7" s="4">
        <f t="shared" si="32"/>
        <v>0.1042741601305698</v>
      </c>
      <c r="Z7" s="4">
        <f t="shared" si="32"/>
        <v>0.15136571631856904</v>
      </c>
      <c r="AA7" s="4">
        <f t="shared" si="32"/>
        <v>0.22200305060056796</v>
      </c>
      <c r="AB7" s="4">
        <f t="shared" si="32"/>
        <v>0.3128224803917094</v>
      </c>
      <c r="AC7" s="4">
        <f t="shared" si="32"/>
        <v>0.41709664052227918</v>
      </c>
      <c r="AD7" s="4">
        <f t="shared" si="32"/>
        <v>0.52809816582256319</v>
      </c>
      <c r="AE7" s="4">
        <f t="shared" si="32"/>
        <v>0.64246337370770412</v>
      </c>
      <c r="AF7" s="4">
        <f t="shared" si="32"/>
        <v>0.74001016866855984</v>
      </c>
      <c r="AG7" s="4">
        <f t="shared" si="32"/>
        <v>0.83082959845970128</v>
      </c>
      <c r="AH7" s="4">
        <f t="shared" si="32"/>
        <v>0.91492166308112854</v>
      </c>
      <c r="AI7" s="4">
        <f t="shared" si="32"/>
        <v>0.99565004511769861</v>
      </c>
      <c r="AJ7" s="4">
        <f t="shared" si="32"/>
        <v>1.0730147445694118</v>
      </c>
      <c r="AK7" s="10">
        <f>$G$7+$H$7+I7+W7</f>
        <v>1.0170915561879994</v>
      </c>
      <c r="AL7" s="10">
        <f t="shared" ref="AL7:AX7" si="33">$G$7+$H$7+J7+X7</f>
        <v>1.1106373342819988</v>
      </c>
      <c r="AM7" s="10">
        <f t="shared" si="33"/>
        <v>1.24427416013057</v>
      </c>
      <c r="AN7" s="10">
        <f t="shared" si="33"/>
        <v>1.4313657163185691</v>
      </c>
      <c r="AO7" s="10">
        <f t="shared" si="33"/>
        <v>1.7120030506005681</v>
      </c>
      <c r="AP7" s="10">
        <f t="shared" si="33"/>
        <v>2.0728224803917095</v>
      </c>
      <c r="AQ7" s="10">
        <f t="shared" si="33"/>
        <v>2.4870966405222794</v>
      </c>
      <c r="AR7" s="10">
        <f t="shared" si="33"/>
        <v>2.9280981658225635</v>
      </c>
      <c r="AS7" s="10">
        <f t="shared" si="33"/>
        <v>3.3824633737077043</v>
      </c>
      <c r="AT7" s="10">
        <f t="shared" si="33"/>
        <v>3.7700101686685601</v>
      </c>
      <c r="AU7" s="10">
        <f t="shared" si="33"/>
        <v>4.1308295984597017</v>
      </c>
      <c r="AV7" s="10">
        <f t="shared" si="33"/>
        <v>4.464921663081129</v>
      </c>
      <c r="AW7" s="10">
        <f t="shared" si="33"/>
        <v>4.7856500451176984</v>
      </c>
      <c r="AX7" s="10">
        <f t="shared" si="33"/>
        <v>5.0930147445694116</v>
      </c>
    </row>
    <row r="8" spans="1:50" x14ac:dyDescent="0.3">
      <c r="A8" s="7">
        <v>1619000</v>
      </c>
      <c r="B8" s="8" t="s">
        <v>96</v>
      </c>
      <c r="C8" s="7">
        <v>38170</v>
      </c>
      <c r="D8" s="7">
        <v>16.738299999999999</v>
      </c>
      <c r="E8" s="7">
        <v>-169.53</v>
      </c>
      <c r="F8" s="17">
        <v>42.060204200812898</v>
      </c>
      <c r="G8" s="4">
        <v>0.35</v>
      </c>
      <c r="H8" s="4">
        <v>0.73</v>
      </c>
      <c r="I8" s="7">
        <v>0.11</v>
      </c>
      <c r="J8" s="7">
        <v>0.16999999999999998</v>
      </c>
      <c r="K8" s="7">
        <v>0.24</v>
      </c>
      <c r="L8" s="7">
        <v>0.36000000000000004</v>
      </c>
      <c r="M8" s="7">
        <v>0.56000000000000005</v>
      </c>
      <c r="N8" s="7">
        <v>0.82000000000000006</v>
      </c>
      <c r="O8" s="7">
        <v>1.1100000000000001</v>
      </c>
      <c r="P8" s="7">
        <v>1.43</v>
      </c>
      <c r="Q8" s="7">
        <v>1.76</v>
      </c>
      <c r="R8" s="7">
        <v>2.0499999999999998</v>
      </c>
      <c r="S8" s="7">
        <v>2.31</v>
      </c>
      <c r="T8" s="7">
        <v>2.54</v>
      </c>
      <c r="U8" s="7">
        <v>2.75</v>
      </c>
      <c r="V8" s="7">
        <v>2.96</v>
      </c>
      <c r="W8" s="4">
        <f t="shared" ref="W8:AJ8" si="34">$F$8/100*I8</f>
        <v>4.6266224620894185E-2</v>
      </c>
      <c r="X8" s="4">
        <f t="shared" si="34"/>
        <v>7.1502347141381914E-2</v>
      </c>
      <c r="Y8" s="4">
        <f t="shared" si="34"/>
        <v>0.10094449008195094</v>
      </c>
      <c r="Z8" s="4">
        <f t="shared" si="34"/>
        <v>0.15141673512292644</v>
      </c>
      <c r="AA8" s="4">
        <f t="shared" si="34"/>
        <v>0.23553714352455224</v>
      </c>
      <c r="AB8" s="4">
        <f t="shared" si="34"/>
        <v>0.34489367444666574</v>
      </c>
      <c r="AC8" s="4">
        <f t="shared" si="34"/>
        <v>0.4668682666290232</v>
      </c>
      <c r="AD8" s="4">
        <f t="shared" si="34"/>
        <v>0.60146092007162433</v>
      </c>
      <c r="AE8" s="4">
        <f t="shared" si="34"/>
        <v>0.74025959393430696</v>
      </c>
      <c r="AF8" s="4">
        <f t="shared" si="34"/>
        <v>0.86223418611666425</v>
      </c>
      <c r="AG8" s="4">
        <f t="shared" si="34"/>
        <v>0.97159071703877786</v>
      </c>
      <c r="AH8" s="4">
        <f t="shared" si="34"/>
        <v>1.0683291867006475</v>
      </c>
      <c r="AI8" s="4">
        <f t="shared" si="34"/>
        <v>1.1566556155223546</v>
      </c>
      <c r="AJ8" s="4">
        <f t="shared" si="34"/>
        <v>1.2449820443440618</v>
      </c>
      <c r="AK8" s="10">
        <f>$G$8+$H$8+I8+W8</f>
        <v>1.2362662246208944</v>
      </c>
      <c r="AL8" s="10">
        <f t="shared" ref="AL8:AX8" si="35">$G$8+$H$8+J8+X8</f>
        <v>1.3215023471413818</v>
      </c>
      <c r="AM8" s="10">
        <f t="shared" si="35"/>
        <v>1.420944490081951</v>
      </c>
      <c r="AN8" s="10">
        <f t="shared" si="35"/>
        <v>1.5914167351229267</v>
      </c>
      <c r="AO8" s="10">
        <f t="shared" si="35"/>
        <v>1.8755371435245523</v>
      </c>
      <c r="AP8" s="10">
        <f t="shared" si="35"/>
        <v>2.2448936744466659</v>
      </c>
      <c r="AQ8" s="10">
        <f t="shared" si="35"/>
        <v>2.6568682666290235</v>
      </c>
      <c r="AR8" s="10">
        <f t="shared" si="35"/>
        <v>3.1114609200716243</v>
      </c>
      <c r="AS8" s="10">
        <f t="shared" si="35"/>
        <v>3.5802595939343069</v>
      </c>
      <c r="AT8" s="10">
        <f t="shared" si="35"/>
        <v>3.9922341861166641</v>
      </c>
      <c r="AU8" s="10">
        <f t="shared" si="35"/>
        <v>4.3615907170387782</v>
      </c>
      <c r="AV8" s="10">
        <f t="shared" si="35"/>
        <v>4.6883291867006474</v>
      </c>
      <c r="AW8" s="10">
        <f t="shared" si="35"/>
        <v>4.9866556155223547</v>
      </c>
      <c r="AX8" s="10">
        <f t="shared" si="35"/>
        <v>5.284982044344062</v>
      </c>
    </row>
    <row r="9" spans="1:50" ht="43.2" x14ac:dyDescent="0.3">
      <c r="A9" s="7">
        <v>1619910</v>
      </c>
      <c r="B9" s="8" t="s">
        <v>150</v>
      </c>
      <c r="C9" s="7">
        <v>42123</v>
      </c>
      <c r="D9" s="7">
        <v>28.2117</v>
      </c>
      <c r="E9" s="7">
        <v>-177.360028</v>
      </c>
      <c r="F9" s="17">
        <v>45.484415585924197</v>
      </c>
      <c r="G9" s="4">
        <v>0.19</v>
      </c>
      <c r="H9" s="4">
        <v>0.84</v>
      </c>
      <c r="I9" s="7">
        <v>0.12000000000000001</v>
      </c>
      <c r="J9" s="7">
        <v>0.19</v>
      </c>
      <c r="K9" s="7">
        <v>0.28000000000000003</v>
      </c>
      <c r="L9" s="7">
        <v>0.41000000000000003</v>
      </c>
      <c r="M9" s="7">
        <v>0.6</v>
      </c>
      <c r="N9" s="7">
        <v>0.87</v>
      </c>
      <c r="O9" s="7">
        <v>1.17</v>
      </c>
      <c r="P9" s="7">
        <v>1.49</v>
      </c>
      <c r="Q9" s="7">
        <v>1.81</v>
      </c>
      <c r="R9" s="7">
        <v>2.11</v>
      </c>
      <c r="S9" s="7">
        <v>2.36</v>
      </c>
      <c r="T9" s="7">
        <v>2.6</v>
      </c>
      <c r="U9" s="7">
        <v>2.83</v>
      </c>
      <c r="V9" s="7">
        <v>3.05</v>
      </c>
      <c r="W9" s="4">
        <f t="shared" ref="W9:AJ9" si="36">$F$9/100*I9</f>
        <v>5.4581298703109044E-2</v>
      </c>
      <c r="X9" s="4">
        <f t="shared" si="36"/>
        <v>8.6420389613255974E-2</v>
      </c>
      <c r="Y9" s="4">
        <f t="shared" si="36"/>
        <v>0.12735636364058778</v>
      </c>
      <c r="Z9" s="4">
        <f t="shared" si="36"/>
        <v>0.18648610390228923</v>
      </c>
      <c r="AA9" s="4">
        <f t="shared" si="36"/>
        <v>0.27290649351554519</v>
      </c>
      <c r="AB9" s="4">
        <f t="shared" si="36"/>
        <v>0.3957144155975405</v>
      </c>
      <c r="AC9" s="4">
        <f t="shared" si="36"/>
        <v>0.5321676623553131</v>
      </c>
      <c r="AD9" s="4">
        <f t="shared" si="36"/>
        <v>0.67771779223027051</v>
      </c>
      <c r="AE9" s="4">
        <f t="shared" si="36"/>
        <v>0.82326792210522803</v>
      </c>
      <c r="AF9" s="4">
        <f t="shared" si="36"/>
        <v>0.95972116886300052</v>
      </c>
      <c r="AG9" s="4">
        <f t="shared" si="36"/>
        <v>1.0734322078278111</v>
      </c>
      <c r="AH9" s="4">
        <f t="shared" si="36"/>
        <v>1.1825948052340292</v>
      </c>
      <c r="AI9" s="4">
        <f t="shared" si="36"/>
        <v>1.2872089610816548</v>
      </c>
      <c r="AJ9" s="4">
        <f t="shared" si="36"/>
        <v>1.3872746753706879</v>
      </c>
      <c r="AK9" s="10">
        <f>$G$9+$H$9+I9+W9</f>
        <v>1.2045812987031093</v>
      </c>
      <c r="AL9" s="10">
        <f t="shared" ref="AL9:AX9" si="37">$G$9+$H$9+J9+X9</f>
        <v>1.306420389613256</v>
      </c>
      <c r="AM9" s="10">
        <f t="shared" si="37"/>
        <v>1.4373563636405877</v>
      </c>
      <c r="AN9" s="10">
        <f t="shared" si="37"/>
        <v>1.6264861039022891</v>
      </c>
      <c r="AO9" s="10">
        <f t="shared" si="37"/>
        <v>1.9029064935155451</v>
      </c>
      <c r="AP9" s="10">
        <f t="shared" si="37"/>
        <v>2.2957144155975406</v>
      </c>
      <c r="AQ9" s="10">
        <f t="shared" si="37"/>
        <v>2.7321676623553133</v>
      </c>
      <c r="AR9" s="10">
        <f t="shared" si="37"/>
        <v>3.1977177922302706</v>
      </c>
      <c r="AS9" s="10">
        <f t="shared" si="37"/>
        <v>3.663267922105228</v>
      </c>
      <c r="AT9" s="10">
        <f t="shared" si="37"/>
        <v>4.0997211688630006</v>
      </c>
      <c r="AU9" s="10">
        <f t="shared" si="37"/>
        <v>4.463432207827811</v>
      </c>
      <c r="AV9" s="10">
        <f t="shared" si="37"/>
        <v>4.8125948052340295</v>
      </c>
      <c r="AW9" s="10">
        <f t="shared" si="37"/>
        <v>5.1472089610816552</v>
      </c>
      <c r="AX9" s="10">
        <f t="shared" si="37"/>
        <v>5.467274675370688</v>
      </c>
    </row>
    <row r="10" spans="1:50" ht="28.8" x14ac:dyDescent="0.3">
      <c r="A10" s="7">
        <v>1630000</v>
      </c>
      <c r="B10" s="8" t="s">
        <v>146</v>
      </c>
      <c r="C10" s="7">
        <v>37045</v>
      </c>
      <c r="D10" s="7">
        <v>13.443390000000001</v>
      </c>
      <c r="E10" s="7">
        <v>144.656361</v>
      </c>
      <c r="F10" s="12">
        <v>36.896768177414117</v>
      </c>
      <c r="G10" s="4">
        <v>0.3</v>
      </c>
      <c r="H10" s="4">
        <v>0.46</v>
      </c>
      <c r="I10" s="7">
        <v>0.11</v>
      </c>
      <c r="J10" s="7">
        <v>0.16</v>
      </c>
      <c r="K10" s="7">
        <v>0.25</v>
      </c>
      <c r="L10" s="7">
        <v>0.36000000000000004</v>
      </c>
      <c r="M10" s="7">
        <v>0.54</v>
      </c>
      <c r="N10" s="7">
        <v>0.79</v>
      </c>
      <c r="O10" s="7">
        <v>1.08</v>
      </c>
      <c r="P10" s="7">
        <v>1.3800000000000001</v>
      </c>
      <c r="Q10" s="7">
        <v>1.69</v>
      </c>
      <c r="R10" s="7">
        <v>1.98</v>
      </c>
      <c r="S10" s="7">
        <v>2.23</v>
      </c>
      <c r="T10" s="7">
        <v>2.46</v>
      </c>
      <c r="U10" s="7">
        <v>2.67</v>
      </c>
      <c r="V10" s="7">
        <v>2.87</v>
      </c>
      <c r="W10" s="4">
        <f t="shared" ref="W10:AJ10" si="38">$F$10/100*I10</f>
        <v>4.0586444995155534E-2</v>
      </c>
      <c r="X10" s="4">
        <f t="shared" si="38"/>
        <v>5.9034829083862594E-2</v>
      </c>
      <c r="Y10" s="4">
        <f t="shared" si="38"/>
        <v>9.2241920443535297E-2</v>
      </c>
      <c r="Z10" s="4">
        <f t="shared" si="38"/>
        <v>0.13282836543869084</v>
      </c>
      <c r="AA10" s="4">
        <f t="shared" si="38"/>
        <v>0.19924254815803624</v>
      </c>
      <c r="AB10" s="4">
        <f t="shared" si="38"/>
        <v>0.29148446860157157</v>
      </c>
      <c r="AC10" s="4">
        <f t="shared" si="38"/>
        <v>0.39848509631607248</v>
      </c>
      <c r="AD10" s="4">
        <f t="shared" si="38"/>
        <v>0.50917540084831492</v>
      </c>
      <c r="AE10" s="4">
        <f t="shared" si="38"/>
        <v>0.62355538219829854</v>
      </c>
      <c r="AF10" s="4">
        <f t="shared" si="38"/>
        <v>0.73055600991279956</v>
      </c>
      <c r="AG10" s="4">
        <f t="shared" si="38"/>
        <v>0.82279793035633486</v>
      </c>
      <c r="AH10" s="4">
        <f t="shared" si="38"/>
        <v>0.90766049716438735</v>
      </c>
      <c r="AI10" s="4">
        <f t="shared" si="38"/>
        <v>0.98514371033695691</v>
      </c>
      <c r="AJ10" s="4">
        <f t="shared" si="38"/>
        <v>1.0589372466917852</v>
      </c>
      <c r="AK10" s="10">
        <f>$G$10+$H$10+I10+W10</f>
        <v>0.91058644499515551</v>
      </c>
      <c r="AL10" s="10">
        <f t="shared" ref="AL10:AX10" si="39">$G$10+$H$10+J10+X10</f>
        <v>0.97903482908386263</v>
      </c>
      <c r="AM10" s="10">
        <f t="shared" si="39"/>
        <v>1.1022419204435354</v>
      </c>
      <c r="AN10" s="10">
        <f t="shared" si="39"/>
        <v>1.2528283654386909</v>
      </c>
      <c r="AO10" s="10">
        <f t="shared" si="39"/>
        <v>1.4992425481580363</v>
      </c>
      <c r="AP10" s="10">
        <f t="shared" si="39"/>
        <v>1.8414844686015717</v>
      </c>
      <c r="AQ10" s="10">
        <f t="shared" si="39"/>
        <v>2.2384850963160727</v>
      </c>
      <c r="AR10" s="10">
        <f t="shared" si="39"/>
        <v>2.649175400848315</v>
      </c>
      <c r="AS10" s="10">
        <f t="shared" si="39"/>
        <v>3.0735553821982986</v>
      </c>
      <c r="AT10" s="10">
        <f t="shared" si="39"/>
        <v>3.4705560099127997</v>
      </c>
      <c r="AU10" s="10">
        <f t="shared" si="39"/>
        <v>3.8127979303563349</v>
      </c>
      <c r="AV10" s="10">
        <f t="shared" si="39"/>
        <v>4.1276604971643867</v>
      </c>
      <c r="AW10" s="10">
        <f t="shared" si="39"/>
        <v>4.4151437103369569</v>
      </c>
      <c r="AX10" s="10">
        <f t="shared" si="39"/>
        <v>4.6889372466917854</v>
      </c>
    </row>
    <row r="11" spans="1:50" ht="43.2" x14ac:dyDescent="0.3">
      <c r="A11" s="7">
        <v>1770000</v>
      </c>
      <c r="B11" s="8" t="s">
        <v>151</v>
      </c>
      <c r="C11" s="7">
        <v>27009</v>
      </c>
      <c r="D11" s="7">
        <v>-14.276667</v>
      </c>
      <c r="E11" s="7">
        <v>-170.68944400000001</v>
      </c>
      <c r="F11" s="17">
        <v>36.891529218419002</v>
      </c>
      <c r="G11" s="4">
        <v>0.44</v>
      </c>
      <c r="H11" s="4">
        <v>0.39</v>
      </c>
      <c r="I11" s="7">
        <v>0.13</v>
      </c>
      <c r="J11" s="7">
        <v>0.21</v>
      </c>
      <c r="K11" s="7">
        <v>0.31</v>
      </c>
      <c r="L11" s="7">
        <v>0.44</v>
      </c>
      <c r="M11" s="7">
        <v>0.62</v>
      </c>
      <c r="N11" s="7">
        <v>0.88</v>
      </c>
      <c r="O11" s="7">
        <v>1.17</v>
      </c>
      <c r="P11" s="7">
        <v>1.49</v>
      </c>
      <c r="Q11" s="7">
        <v>1.81</v>
      </c>
      <c r="R11" s="7">
        <v>2.1</v>
      </c>
      <c r="S11" s="7">
        <v>2.36</v>
      </c>
      <c r="T11" s="7">
        <v>2.6</v>
      </c>
      <c r="U11" s="7">
        <v>2.82</v>
      </c>
      <c r="V11" s="7">
        <v>3.04</v>
      </c>
      <c r="W11" s="4">
        <f t="shared" ref="W11:AJ11" si="40">$F11/100*I11</f>
        <v>4.7958987983944705E-2</v>
      </c>
      <c r="X11" s="4">
        <f t="shared" si="40"/>
        <v>7.7472211358679904E-2</v>
      </c>
      <c r="Y11" s="4">
        <f t="shared" si="40"/>
        <v>0.1143637405770989</v>
      </c>
      <c r="Z11" s="4">
        <f t="shared" si="40"/>
        <v>0.1623227285610436</v>
      </c>
      <c r="AA11" s="4">
        <f t="shared" si="40"/>
        <v>0.2287274811541978</v>
      </c>
      <c r="AB11" s="4">
        <f t="shared" si="40"/>
        <v>0.3246454571220872</v>
      </c>
      <c r="AC11" s="4">
        <f t="shared" si="40"/>
        <v>0.4316308918555023</v>
      </c>
      <c r="AD11" s="4">
        <f t="shared" si="40"/>
        <v>0.54968378535444307</v>
      </c>
      <c r="AE11" s="4">
        <f t="shared" si="40"/>
        <v>0.66773667885338395</v>
      </c>
      <c r="AF11" s="4">
        <f t="shared" si="40"/>
        <v>0.77472211358679899</v>
      </c>
      <c r="AG11" s="4">
        <f t="shared" si="40"/>
        <v>0.87064008955468841</v>
      </c>
      <c r="AH11" s="4">
        <f t="shared" si="40"/>
        <v>0.95917975967889402</v>
      </c>
      <c r="AI11" s="4">
        <f t="shared" si="40"/>
        <v>1.0403411239594158</v>
      </c>
      <c r="AJ11" s="4">
        <f t="shared" si="40"/>
        <v>1.1215024882399376</v>
      </c>
      <c r="AK11" s="10">
        <f>$G$11+$H$11+I11+W11</f>
        <v>1.0079589879839448</v>
      </c>
      <c r="AL11" s="10">
        <f t="shared" ref="AL11:AX11" si="41">$G$11+$H$11+J11+X11</f>
        <v>1.1174722113586799</v>
      </c>
      <c r="AM11" s="10">
        <f t="shared" si="41"/>
        <v>1.2543637405770991</v>
      </c>
      <c r="AN11" s="10">
        <f t="shared" si="41"/>
        <v>1.4323227285610436</v>
      </c>
      <c r="AO11" s="10">
        <f t="shared" si="41"/>
        <v>1.6787274811541979</v>
      </c>
      <c r="AP11" s="10">
        <f t="shared" si="41"/>
        <v>2.0346454571220871</v>
      </c>
      <c r="AQ11" s="10">
        <f t="shared" si="41"/>
        <v>2.4316308918555025</v>
      </c>
      <c r="AR11" s="10">
        <f t="shared" si="41"/>
        <v>2.8696837853544435</v>
      </c>
      <c r="AS11" s="10">
        <f t="shared" si="41"/>
        <v>3.307736678853384</v>
      </c>
      <c r="AT11" s="10">
        <f t="shared" si="41"/>
        <v>3.7047221135867989</v>
      </c>
      <c r="AU11" s="10">
        <f t="shared" si="41"/>
        <v>4.0606400895546884</v>
      </c>
      <c r="AV11" s="10">
        <f t="shared" si="41"/>
        <v>4.3891797596788944</v>
      </c>
      <c r="AW11" s="10">
        <f t="shared" si="41"/>
        <v>4.6903411239594153</v>
      </c>
      <c r="AX11" s="10">
        <f t="shared" si="41"/>
        <v>4.9915024882399379</v>
      </c>
    </row>
    <row r="12" spans="1:50" ht="43.2" x14ac:dyDescent="0.3">
      <c r="A12" s="7">
        <v>1820000</v>
      </c>
      <c r="B12" s="8" t="s">
        <v>149</v>
      </c>
      <c r="C12" s="7">
        <v>35628</v>
      </c>
      <c r="D12" s="7">
        <v>8.7317</v>
      </c>
      <c r="E12" s="7">
        <v>167.73611500000001</v>
      </c>
      <c r="F12" s="12">
        <v>22.933507349607233</v>
      </c>
      <c r="G12" s="4">
        <v>0.63</v>
      </c>
      <c r="H12" s="4">
        <v>0.56999999999999995</v>
      </c>
      <c r="I12" s="7">
        <v>0.11</v>
      </c>
      <c r="J12" s="7">
        <v>0.18</v>
      </c>
      <c r="K12" s="7">
        <v>0.26</v>
      </c>
      <c r="L12" s="7">
        <v>0.38</v>
      </c>
      <c r="M12" s="7">
        <v>0.58000000000000007</v>
      </c>
      <c r="N12" s="7">
        <v>0.83000000000000007</v>
      </c>
      <c r="O12" s="7">
        <v>1.1300000000000001</v>
      </c>
      <c r="P12" s="7">
        <v>1.45</v>
      </c>
      <c r="Q12" s="7">
        <v>1.78</v>
      </c>
      <c r="R12" s="7">
        <v>2.06</v>
      </c>
      <c r="S12" s="7">
        <v>2.31</v>
      </c>
      <c r="T12" s="7">
        <v>2.5499999999999998</v>
      </c>
      <c r="U12" s="7">
        <v>2.77</v>
      </c>
      <c r="V12" s="7">
        <v>2.99</v>
      </c>
      <c r="W12" s="4">
        <f t="shared" ref="W12:AJ12" si="42">$F$12/100*I12</f>
        <v>2.5226858084567955E-2</v>
      </c>
      <c r="X12" s="4">
        <f t="shared" si="42"/>
        <v>4.1280313229293014E-2</v>
      </c>
      <c r="Y12" s="4">
        <f t="shared" si="42"/>
        <v>5.9627119108978804E-2</v>
      </c>
      <c r="Z12" s="4">
        <f t="shared" si="42"/>
        <v>8.714732792850749E-2</v>
      </c>
      <c r="AA12" s="4">
        <f t="shared" si="42"/>
        <v>0.13301434262772197</v>
      </c>
      <c r="AB12" s="4">
        <f t="shared" si="42"/>
        <v>0.19034811100174004</v>
      </c>
      <c r="AC12" s="4">
        <f t="shared" si="42"/>
        <v>0.25914863305056174</v>
      </c>
      <c r="AD12" s="4">
        <f t="shared" si="42"/>
        <v>0.33253585656930484</v>
      </c>
      <c r="AE12" s="4">
        <f t="shared" si="42"/>
        <v>0.40821643082300874</v>
      </c>
      <c r="AF12" s="4">
        <f t="shared" si="42"/>
        <v>0.47243025140190897</v>
      </c>
      <c r="AG12" s="4">
        <f t="shared" si="42"/>
        <v>0.52976401977592713</v>
      </c>
      <c r="AH12" s="4">
        <f t="shared" si="42"/>
        <v>0.58480443741498433</v>
      </c>
      <c r="AI12" s="4">
        <f t="shared" si="42"/>
        <v>0.6352581535841203</v>
      </c>
      <c r="AJ12" s="4">
        <f t="shared" si="42"/>
        <v>0.68571186975325626</v>
      </c>
      <c r="AK12" s="10">
        <f>$G$12+$H$12+I12+W12</f>
        <v>1.3352268580845681</v>
      </c>
      <c r="AL12" s="10">
        <f t="shared" ref="AL12:AX12" si="43">$G$12+$H$12+J12+X12</f>
        <v>1.4212803132292928</v>
      </c>
      <c r="AM12" s="10">
        <f t="shared" si="43"/>
        <v>1.5196271191089787</v>
      </c>
      <c r="AN12" s="10">
        <f t="shared" si="43"/>
        <v>1.6671473279285076</v>
      </c>
      <c r="AO12" s="10">
        <f t="shared" si="43"/>
        <v>1.913014342627722</v>
      </c>
      <c r="AP12" s="10">
        <f t="shared" si="43"/>
        <v>2.2203481110017402</v>
      </c>
      <c r="AQ12" s="10">
        <f t="shared" si="43"/>
        <v>2.589148633050562</v>
      </c>
      <c r="AR12" s="10">
        <f t="shared" si="43"/>
        <v>2.9825358565693048</v>
      </c>
      <c r="AS12" s="10">
        <f t="shared" si="43"/>
        <v>3.3882164308230087</v>
      </c>
      <c r="AT12" s="10">
        <f t="shared" si="43"/>
        <v>3.732430251401909</v>
      </c>
      <c r="AU12" s="10">
        <f t="shared" si="43"/>
        <v>4.0397640197759266</v>
      </c>
      <c r="AV12" s="10">
        <f t="shared" si="43"/>
        <v>4.3348044374149843</v>
      </c>
      <c r="AW12" s="10">
        <f t="shared" si="43"/>
        <v>4.6052581535841197</v>
      </c>
      <c r="AX12" s="10">
        <f t="shared" si="43"/>
        <v>4.8757118697532569</v>
      </c>
    </row>
    <row r="13" spans="1:50" ht="43.2" x14ac:dyDescent="0.3">
      <c r="A13" s="7">
        <v>1890000</v>
      </c>
      <c r="B13" s="8" t="s">
        <v>152</v>
      </c>
      <c r="C13" s="7">
        <v>39227</v>
      </c>
      <c r="D13" s="7">
        <v>19.290555999999999</v>
      </c>
      <c r="E13" s="7">
        <v>166.61750000000001</v>
      </c>
      <c r="F13" s="17">
        <v>28.3134003930871</v>
      </c>
      <c r="G13" s="4">
        <v>0.37</v>
      </c>
      <c r="H13" s="4">
        <v>0.86</v>
      </c>
      <c r="I13" s="7">
        <v>0.12000000000000001</v>
      </c>
      <c r="J13" s="7">
        <v>0.19</v>
      </c>
      <c r="K13" s="7">
        <v>0.27</v>
      </c>
      <c r="L13" s="7">
        <v>0.39</v>
      </c>
      <c r="M13" s="7">
        <v>0.59</v>
      </c>
      <c r="N13" s="7">
        <v>0.85</v>
      </c>
      <c r="O13" s="7">
        <v>1.1499999999999999</v>
      </c>
      <c r="P13" s="7">
        <v>1.47</v>
      </c>
      <c r="Q13" s="7">
        <v>1.81</v>
      </c>
      <c r="R13" s="7">
        <v>2.1</v>
      </c>
      <c r="S13" s="7">
        <v>2.36</v>
      </c>
      <c r="T13" s="7">
        <v>2.61</v>
      </c>
      <c r="U13" s="7">
        <v>2.82</v>
      </c>
      <c r="V13" s="7">
        <v>3.04</v>
      </c>
      <c r="W13" s="4">
        <f t="shared" ref="W13:AJ13" si="44">$F$13/100*I13</f>
        <v>3.3976080471704521E-2</v>
      </c>
      <c r="X13" s="4">
        <f t="shared" si="44"/>
        <v>5.3795460746865496E-2</v>
      </c>
      <c r="Y13" s="4">
        <f t="shared" si="44"/>
        <v>7.6446181061335175E-2</v>
      </c>
      <c r="Z13" s="4">
        <f t="shared" si="44"/>
        <v>0.1104222615330397</v>
      </c>
      <c r="AA13" s="4">
        <f t="shared" si="44"/>
        <v>0.1670490623192139</v>
      </c>
      <c r="AB13" s="4">
        <f t="shared" si="44"/>
        <v>0.24066390334124035</v>
      </c>
      <c r="AC13" s="4">
        <f t="shared" si="44"/>
        <v>0.32560410452050165</v>
      </c>
      <c r="AD13" s="4">
        <f t="shared" si="44"/>
        <v>0.41620698577838039</v>
      </c>
      <c r="AE13" s="4">
        <f t="shared" si="44"/>
        <v>0.51247254711487655</v>
      </c>
      <c r="AF13" s="4">
        <f t="shared" si="44"/>
        <v>0.59458140825482919</v>
      </c>
      <c r="AG13" s="4">
        <f t="shared" si="44"/>
        <v>0.66819624927685561</v>
      </c>
      <c r="AH13" s="4">
        <f t="shared" si="44"/>
        <v>0.7389797502595733</v>
      </c>
      <c r="AI13" s="4">
        <f t="shared" si="44"/>
        <v>0.79843789108505625</v>
      </c>
      <c r="AJ13" s="4">
        <f t="shared" si="44"/>
        <v>0.86072737194984794</v>
      </c>
      <c r="AK13" s="10">
        <f>$G$13+$H$13+I13+W13</f>
        <v>1.3839760804717045</v>
      </c>
      <c r="AL13" s="10">
        <f t="shared" ref="AL13:AX13" si="45">$G$13+$H$13+J13+X13</f>
        <v>1.4737954607468655</v>
      </c>
      <c r="AM13" s="10">
        <f t="shared" si="45"/>
        <v>1.5764461810613353</v>
      </c>
      <c r="AN13" s="10">
        <f t="shared" si="45"/>
        <v>1.7304222615330398</v>
      </c>
      <c r="AO13" s="10">
        <f t="shared" si="45"/>
        <v>1.9870490623192136</v>
      </c>
      <c r="AP13" s="10">
        <f t="shared" si="45"/>
        <v>2.3206639033412406</v>
      </c>
      <c r="AQ13" s="10">
        <f t="shared" si="45"/>
        <v>2.7056041045205017</v>
      </c>
      <c r="AR13" s="10">
        <f t="shared" si="45"/>
        <v>3.1162069857783807</v>
      </c>
      <c r="AS13" s="10">
        <f t="shared" si="45"/>
        <v>3.5524725471148768</v>
      </c>
      <c r="AT13" s="10">
        <f t="shared" si="45"/>
        <v>3.9245814082548294</v>
      </c>
      <c r="AU13" s="10">
        <f t="shared" si="45"/>
        <v>4.258196249276855</v>
      </c>
      <c r="AV13" s="10">
        <f t="shared" si="45"/>
        <v>4.578979750259573</v>
      </c>
      <c r="AW13" s="10">
        <f t="shared" si="45"/>
        <v>4.8484378910850561</v>
      </c>
      <c r="AX13" s="10">
        <f t="shared" si="45"/>
        <v>5.1307273719498472</v>
      </c>
    </row>
    <row r="14" spans="1:50" x14ac:dyDescent="0.3">
      <c r="A14" s="7">
        <v>8410140</v>
      </c>
      <c r="B14" s="8" t="s">
        <v>41</v>
      </c>
      <c r="C14" s="7">
        <v>48353</v>
      </c>
      <c r="D14" s="7">
        <v>44.904598</v>
      </c>
      <c r="E14" s="7">
        <v>-66.982902999999993</v>
      </c>
      <c r="F14" s="17">
        <v>8.5580854031184401</v>
      </c>
      <c r="G14" s="4">
        <v>2.92</v>
      </c>
      <c r="H14" s="4">
        <v>1.49</v>
      </c>
      <c r="I14" s="7">
        <v>0.15</v>
      </c>
      <c r="J14" s="7">
        <v>0.22999999999999998</v>
      </c>
      <c r="K14" s="7">
        <v>0.32</v>
      </c>
      <c r="L14" s="7">
        <v>0.44</v>
      </c>
      <c r="M14" s="7">
        <v>0.58000000000000007</v>
      </c>
      <c r="N14" s="7">
        <v>0.76</v>
      </c>
      <c r="O14" s="7">
        <v>0.96</v>
      </c>
      <c r="P14" s="7">
        <v>1.18</v>
      </c>
      <c r="Q14" s="7">
        <v>1.42</v>
      </c>
      <c r="R14" s="7">
        <v>1.65</v>
      </c>
      <c r="S14" s="7">
        <v>1.84</v>
      </c>
      <c r="T14" s="7">
        <v>2.0099999999999998</v>
      </c>
      <c r="U14" s="7">
        <v>2.17</v>
      </c>
      <c r="V14" s="7">
        <v>2.34</v>
      </c>
      <c r="W14" s="4">
        <f t="shared" ref="W14:AJ14" si="46">$F$14/100*I14</f>
        <v>1.283712810467766E-2</v>
      </c>
      <c r="X14" s="4">
        <f t="shared" si="46"/>
        <v>1.968359642717241E-2</v>
      </c>
      <c r="Y14" s="4">
        <f t="shared" si="46"/>
        <v>2.7385873289979008E-2</v>
      </c>
      <c r="Z14" s="4">
        <f t="shared" si="46"/>
        <v>3.7655575773721139E-2</v>
      </c>
      <c r="AA14" s="4">
        <f t="shared" si="46"/>
        <v>4.9636895338086962E-2</v>
      </c>
      <c r="AB14" s="4">
        <f t="shared" si="46"/>
        <v>6.5041449063700144E-2</v>
      </c>
      <c r="AC14" s="4">
        <f t="shared" si="46"/>
        <v>8.2157619869937026E-2</v>
      </c>
      <c r="AD14" s="4">
        <f t="shared" si="46"/>
        <v>0.10098540775679758</v>
      </c>
      <c r="AE14" s="4">
        <f t="shared" si="46"/>
        <v>0.12152481272428184</v>
      </c>
      <c r="AF14" s="4">
        <f t="shared" si="46"/>
        <v>0.14120840915145424</v>
      </c>
      <c r="AG14" s="4">
        <f t="shared" si="46"/>
        <v>0.15746877141737931</v>
      </c>
      <c r="AH14" s="4">
        <f t="shared" si="46"/>
        <v>0.17201751660268064</v>
      </c>
      <c r="AI14" s="4">
        <f t="shared" si="46"/>
        <v>0.18571045324767013</v>
      </c>
      <c r="AJ14" s="4">
        <f t="shared" si="46"/>
        <v>0.20025919843297149</v>
      </c>
      <c r="AK14" s="10">
        <f>$G$14+$H$14+I14+W14</f>
        <v>4.5728371281046778</v>
      </c>
      <c r="AL14" s="10">
        <f t="shared" ref="AL14:AX14" si="47">$G$14+$H$14+J14+X14</f>
        <v>4.6596835964271728</v>
      </c>
      <c r="AM14" s="10">
        <f t="shared" si="47"/>
        <v>4.7573858732899792</v>
      </c>
      <c r="AN14" s="10">
        <f t="shared" si="47"/>
        <v>4.8876555757737217</v>
      </c>
      <c r="AO14" s="10">
        <f t="shared" si="47"/>
        <v>5.039636895338087</v>
      </c>
      <c r="AP14" s="10">
        <f t="shared" si="47"/>
        <v>5.2350414490636998</v>
      </c>
      <c r="AQ14" s="10">
        <f t="shared" si="47"/>
        <v>5.4521576198699373</v>
      </c>
      <c r="AR14" s="10">
        <f t="shared" si="47"/>
        <v>5.6909854077567976</v>
      </c>
      <c r="AS14" s="10">
        <f t="shared" si="47"/>
        <v>5.9515248127242817</v>
      </c>
      <c r="AT14" s="10">
        <f t="shared" si="47"/>
        <v>6.2012084091514543</v>
      </c>
      <c r="AU14" s="10">
        <f t="shared" si="47"/>
        <v>6.4074687714173795</v>
      </c>
      <c r="AV14" s="10">
        <f t="shared" si="47"/>
        <v>6.5920175166026809</v>
      </c>
      <c r="AW14" s="10">
        <f t="shared" si="47"/>
        <v>6.76571045324767</v>
      </c>
      <c r="AX14" s="10">
        <f t="shared" si="47"/>
        <v>6.9502591984329714</v>
      </c>
    </row>
    <row r="15" spans="1:50" x14ac:dyDescent="0.3">
      <c r="A15" s="7">
        <v>8413320</v>
      </c>
      <c r="B15" s="8" t="s">
        <v>45</v>
      </c>
      <c r="C15" s="7">
        <v>47992</v>
      </c>
      <c r="D15" s="7">
        <v>44.392194000000003</v>
      </c>
      <c r="E15" s="7">
        <v>-68.204278000000002</v>
      </c>
      <c r="F15" s="17">
        <v>9.3922007883574903</v>
      </c>
      <c r="G15" s="4">
        <v>1.74</v>
      </c>
      <c r="H15" s="4">
        <v>1.17</v>
      </c>
      <c r="I15" s="7">
        <v>0.15</v>
      </c>
      <c r="J15" s="7">
        <v>0.22999999999999998</v>
      </c>
      <c r="K15" s="7">
        <v>0.33</v>
      </c>
      <c r="L15" s="7">
        <v>0.45</v>
      </c>
      <c r="M15" s="7">
        <v>0.6</v>
      </c>
      <c r="N15" s="7">
        <v>0.78</v>
      </c>
      <c r="O15" s="7">
        <v>0.99</v>
      </c>
      <c r="P15" s="7">
        <v>1.21</v>
      </c>
      <c r="Q15" s="7">
        <v>1.46</v>
      </c>
      <c r="R15" s="7">
        <v>1.7</v>
      </c>
      <c r="S15" s="7">
        <v>1.8900000000000001</v>
      </c>
      <c r="T15" s="7">
        <v>2.0699999999999998</v>
      </c>
      <c r="U15" s="7">
        <v>2.23</v>
      </c>
      <c r="V15" s="7">
        <v>2.4</v>
      </c>
      <c r="W15" s="4">
        <f t="shared" ref="W15:AJ15" si="48">$F$15/100*I15</f>
        <v>1.4088301182536235E-2</v>
      </c>
      <c r="X15" s="4">
        <f t="shared" si="48"/>
        <v>2.1602061813222228E-2</v>
      </c>
      <c r="Y15" s="4">
        <f t="shared" si="48"/>
        <v>3.0994262601579722E-2</v>
      </c>
      <c r="Z15" s="4">
        <f t="shared" si="48"/>
        <v>4.2264903547608708E-2</v>
      </c>
      <c r="AA15" s="4">
        <f t="shared" si="48"/>
        <v>5.6353204730144942E-2</v>
      </c>
      <c r="AB15" s="4">
        <f t="shared" si="48"/>
        <v>7.3259166149188426E-2</v>
      </c>
      <c r="AC15" s="4">
        <f t="shared" si="48"/>
        <v>9.2982787804739161E-2</v>
      </c>
      <c r="AD15" s="4">
        <f t="shared" si="48"/>
        <v>0.11364562953912563</v>
      </c>
      <c r="AE15" s="4">
        <f t="shared" si="48"/>
        <v>0.13712613151001937</v>
      </c>
      <c r="AF15" s="4">
        <f t="shared" si="48"/>
        <v>0.15966741340207735</v>
      </c>
      <c r="AG15" s="4">
        <f t="shared" si="48"/>
        <v>0.17751259489995658</v>
      </c>
      <c r="AH15" s="4">
        <f t="shared" si="48"/>
        <v>0.19441855631900004</v>
      </c>
      <c r="AI15" s="4">
        <f t="shared" si="48"/>
        <v>0.20944607758037204</v>
      </c>
      <c r="AJ15" s="4">
        <f t="shared" si="48"/>
        <v>0.22541281892057977</v>
      </c>
      <c r="AK15" s="10">
        <f>$G$15+$H$15+I15+W15</f>
        <v>3.0740883011825364</v>
      </c>
      <c r="AL15" s="10">
        <f t="shared" ref="AL15:AX15" si="49">$G$15+$H$15+J15+X15</f>
        <v>3.1616020618132223</v>
      </c>
      <c r="AM15" s="10">
        <f t="shared" si="49"/>
        <v>3.27099426260158</v>
      </c>
      <c r="AN15" s="10">
        <f t="shared" si="49"/>
        <v>3.4022649035476089</v>
      </c>
      <c r="AO15" s="10">
        <f t="shared" si="49"/>
        <v>3.5663532047301452</v>
      </c>
      <c r="AP15" s="10">
        <f t="shared" si="49"/>
        <v>3.7632591661491888</v>
      </c>
      <c r="AQ15" s="10">
        <f t="shared" si="49"/>
        <v>3.9929827878047397</v>
      </c>
      <c r="AR15" s="10">
        <f t="shared" si="49"/>
        <v>4.2336456295391258</v>
      </c>
      <c r="AS15" s="10">
        <f t="shared" si="49"/>
        <v>4.5071261315100193</v>
      </c>
      <c r="AT15" s="10">
        <f t="shared" si="49"/>
        <v>4.769667413402078</v>
      </c>
      <c r="AU15" s="10">
        <f t="shared" si="49"/>
        <v>4.9775125948999577</v>
      </c>
      <c r="AV15" s="10">
        <f t="shared" si="49"/>
        <v>5.1744185563190008</v>
      </c>
      <c r="AW15" s="10">
        <f t="shared" si="49"/>
        <v>5.3494460775803727</v>
      </c>
      <c r="AX15" s="10">
        <f t="shared" si="49"/>
        <v>5.5354128189205802</v>
      </c>
    </row>
    <row r="16" spans="1:50" x14ac:dyDescent="0.3">
      <c r="A16" s="7">
        <v>8418150</v>
      </c>
      <c r="B16" s="8" t="s">
        <v>44</v>
      </c>
      <c r="C16" s="7">
        <v>47990</v>
      </c>
      <c r="D16" s="7">
        <v>43.658059999999999</v>
      </c>
      <c r="E16" s="7">
        <v>-70.244169999999997</v>
      </c>
      <c r="F16" s="17">
        <v>10.819129751015</v>
      </c>
      <c r="G16" s="4">
        <v>1.51</v>
      </c>
      <c r="H16" s="4">
        <v>1.23</v>
      </c>
      <c r="I16" s="7">
        <v>0.13999999999999999</v>
      </c>
      <c r="J16" s="7">
        <v>0.22</v>
      </c>
      <c r="K16" s="7">
        <v>0.31</v>
      </c>
      <c r="L16" s="7">
        <v>0.43</v>
      </c>
      <c r="M16" s="7">
        <v>0.58000000000000007</v>
      </c>
      <c r="N16" s="7">
        <v>0.75</v>
      </c>
      <c r="O16" s="7">
        <v>0.95000000000000007</v>
      </c>
      <c r="P16" s="7">
        <v>1.19</v>
      </c>
      <c r="Q16" s="7">
        <v>1.43</v>
      </c>
      <c r="R16" s="7">
        <v>1.66</v>
      </c>
      <c r="S16" s="7">
        <v>1.86</v>
      </c>
      <c r="T16" s="7">
        <v>2.02</v>
      </c>
      <c r="U16" s="7">
        <v>2.19</v>
      </c>
      <c r="V16" s="7">
        <v>2.36</v>
      </c>
      <c r="W16" s="4">
        <f t="shared" ref="W16:AJ16" si="50">$F$16/100*I16</f>
        <v>1.5146781651420999E-2</v>
      </c>
      <c r="X16" s="4">
        <f t="shared" si="50"/>
        <v>2.3802085452232998E-2</v>
      </c>
      <c r="Y16" s="4">
        <f t="shared" si="50"/>
        <v>3.3539302228146502E-2</v>
      </c>
      <c r="Z16" s="4">
        <f t="shared" si="50"/>
        <v>4.6522257929364499E-2</v>
      </c>
      <c r="AA16" s="4">
        <f t="shared" si="50"/>
        <v>6.2750952555887002E-2</v>
      </c>
      <c r="AB16" s="4">
        <f t="shared" si="50"/>
        <v>8.1143473132612498E-2</v>
      </c>
      <c r="AC16" s="4">
        <f t="shared" si="50"/>
        <v>0.10278173263464251</v>
      </c>
      <c r="AD16" s="4">
        <f t="shared" si="50"/>
        <v>0.1287476440370785</v>
      </c>
      <c r="AE16" s="4">
        <f t="shared" si="50"/>
        <v>0.15471355543951448</v>
      </c>
      <c r="AF16" s="4">
        <f t="shared" si="50"/>
        <v>0.17959755386684897</v>
      </c>
      <c r="AG16" s="4">
        <f t="shared" si="50"/>
        <v>0.201235813368879</v>
      </c>
      <c r="AH16" s="4">
        <f t="shared" si="50"/>
        <v>0.218546420970503</v>
      </c>
      <c r="AI16" s="4">
        <f t="shared" si="50"/>
        <v>0.2369389415472285</v>
      </c>
      <c r="AJ16" s="4">
        <f t="shared" si="50"/>
        <v>0.25533146212395397</v>
      </c>
      <c r="AK16" s="10">
        <f>$G$16+$H$16+I16+W16</f>
        <v>2.8951467816514214</v>
      </c>
      <c r="AL16" s="10">
        <f t="shared" ref="AL16:AX16" si="51">$G$16+$H$16+J16+X16</f>
        <v>2.9838020854522336</v>
      </c>
      <c r="AM16" s="10">
        <f t="shared" si="51"/>
        <v>3.083539302228147</v>
      </c>
      <c r="AN16" s="10">
        <f t="shared" si="51"/>
        <v>3.2165222579293649</v>
      </c>
      <c r="AO16" s="10">
        <f t="shared" si="51"/>
        <v>3.3827509525558872</v>
      </c>
      <c r="AP16" s="10">
        <f t="shared" si="51"/>
        <v>3.5711434731326128</v>
      </c>
      <c r="AQ16" s="10">
        <f t="shared" si="51"/>
        <v>3.7927817326346429</v>
      </c>
      <c r="AR16" s="10">
        <f t="shared" si="51"/>
        <v>4.0587476440370782</v>
      </c>
      <c r="AS16" s="10">
        <f t="shared" si="51"/>
        <v>4.324713555439514</v>
      </c>
      <c r="AT16" s="10">
        <f t="shared" si="51"/>
        <v>4.579597553866849</v>
      </c>
      <c r="AU16" s="10">
        <f t="shared" si="51"/>
        <v>4.8012358133688799</v>
      </c>
      <c r="AV16" s="10">
        <f t="shared" si="51"/>
        <v>4.9785464209705026</v>
      </c>
      <c r="AW16" s="10">
        <f t="shared" si="51"/>
        <v>5.1669389415472278</v>
      </c>
      <c r="AX16" s="10">
        <f t="shared" si="51"/>
        <v>5.3553314621239538</v>
      </c>
    </row>
    <row r="17" spans="1:50" x14ac:dyDescent="0.3">
      <c r="A17" s="7">
        <v>8443970</v>
      </c>
      <c r="B17" s="8" t="s">
        <v>50</v>
      </c>
      <c r="C17" s="7">
        <v>47269</v>
      </c>
      <c r="D17" s="7">
        <v>42.353900000000003</v>
      </c>
      <c r="E17" s="7">
        <v>-71.050280000000001</v>
      </c>
      <c r="F17" s="17">
        <v>15.4260540194367</v>
      </c>
      <c r="G17" s="4">
        <v>1.55</v>
      </c>
      <c r="H17" s="4">
        <v>1.41</v>
      </c>
      <c r="I17" s="7">
        <v>0.15</v>
      </c>
      <c r="J17" s="7">
        <v>0.24</v>
      </c>
      <c r="K17" s="7">
        <v>0.34</v>
      </c>
      <c r="L17" s="7">
        <v>0.47000000000000003</v>
      </c>
      <c r="M17" s="7">
        <v>0.62</v>
      </c>
      <c r="N17" s="7">
        <v>0.81</v>
      </c>
      <c r="O17" s="7">
        <v>1.03</v>
      </c>
      <c r="P17" s="7">
        <v>1.28</v>
      </c>
      <c r="Q17" s="7">
        <v>1.53</v>
      </c>
      <c r="R17" s="7">
        <v>1.78</v>
      </c>
      <c r="S17" s="7">
        <v>1.98</v>
      </c>
      <c r="T17" s="7">
        <v>2.16</v>
      </c>
      <c r="U17" s="7">
        <v>2.33</v>
      </c>
      <c r="V17" s="7">
        <v>2.52</v>
      </c>
      <c r="W17" s="4">
        <f t="shared" ref="W17:AJ17" si="52">$F$17/100*I17</f>
        <v>2.3139081029155049E-2</v>
      </c>
      <c r="X17" s="4">
        <f t="shared" si="52"/>
        <v>3.7022529646648081E-2</v>
      </c>
      <c r="Y17" s="4">
        <f t="shared" si="52"/>
        <v>5.2448583666084785E-2</v>
      </c>
      <c r="Z17" s="4">
        <f t="shared" si="52"/>
        <v>7.2502453891352486E-2</v>
      </c>
      <c r="AA17" s="4">
        <f t="shared" si="52"/>
        <v>9.5641534920507532E-2</v>
      </c>
      <c r="AB17" s="4">
        <f t="shared" si="52"/>
        <v>0.12495103755743728</v>
      </c>
      <c r="AC17" s="4">
        <f t="shared" si="52"/>
        <v>0.15888835640019802</v>
      </c>
      <c r="AD17" s="4">
        <f t="shared" si="52"/>
        <v>0.19745349144878976</v>
      </c>
      <c r="AE17" s="4">
        <f t="shared" si="52"/>
        <v>0.23601862649738151</v>
      </c>
      <c r="AF17" s="4">
        <f t="shared" si="52"/>
        <v>0.27458376154597325</v>
      </c>
      <c r="AG17" s="4">
        <f t="shared" si="52"/>
        <v>0.30543586958484664</v>
      </c>
      <c r="AH17" s="4">
        <f t="shared" si="52"/>
        <v>0.33320276681983274</v>
      </c>
      <c r="AI17" s="4">
        <f t="shared" si="52"/>
        <v>0.35942705865287511</v>
      </c>
      <c r="AJ17" s="4">
        <f t="shared" si="52"/>
        <v>0.38873656128980483</v>
      </c>
      <c r="AK17" s="10">
        <f>$G$17+$H$17+I17+W17</f>
        <v>3.1331390810291548</v>
      </c>
      <c r="AL17" s="10">
        <f t="shared" ref="AL17:AX17" si="53">$G$17+$H$17+J17+X17</f>
        <v>3.2370225296466484</v>
      </c>
      <c r="AM17" s="10">
        <f t="shared" si="53"/>
        <v>3.3524485836660847</v>
      </c>
      <c r="AN17" s="10">
        <f t="shared" si="53"/>
        <v>3.5025024538913527</v>
      </c>
      <c r="AO17" s="10">
        <f t="shared" si="53"/>
        <v>3.6756415349205076</v>
      </c>
      <c r="AP17" s="10">
        <f t="shared" si="53"/>
        <v>3.8949510375574374</v>
      </c>
      <c r="AQ17" s="10">
        <f t="shared" si="53"/>
        <v>4.1488883564001986</v>
      </c>
      <c r="AR17" s="10">
        <f t="shared" si="53"/>
        <v>4.4374534914487898</v>
      </c>
      <c r="AS17" s="10">
        <f t="shared" si="53"/>
        <v>4.7260186264973818</v>
      </c>
      <c r="AT17" s="10">
        <f t="shared" si="53"/>
        <v>5.0145837615459739</v>
      </c>
      <c r="AU17" s="10">
        <f t="shared" si="53"/>
        <v>5.2454358695848464</v>
      </c>
      <c r="AV17" s="10">
        <f t="shared" si="53"/>
        <v>5.4532027668198326</v>
      </c>
      <c r="AW17" s="10">
        <f t="shared" si="53"/>
        <v>5.6494270586528748</v>
      </c>
      <c r="AX17" s="10">
        <f t="shared" si="53"/>
        <v>5.868736561289805</v>
      </c>
    </row>
    <row r="18" spans="1:50" x14ac:dyDescent="0.3">
      <c r="A18" s="7">
        <v>8447930</v>
      </c>
      <c r="B18" s="8" t="s">
        <v>63</v>
      </c>
      <c r="C18" s="7">
        <v>47269</v>
      </c>
      <c r="D18" s="7">
        <v>41.523612999999997</v>
      </c>
      <c r="E18" s="7">
        <v>-70.671111999999994</v>
      </c>
      <c r="F18" s="17">
        <v>45.8070565625708</v>
      </c>
      <c r="G18" s="4">
        <v>0.37</v>
      </c>
      <c r="H18" s="4">
        <v>1.8</v>
      </c>
      <c r="I18" s="7">
        <v>0.16</v>
      </c>
      <c r="J18" s="7">
        <v>0.25</v>
      </c>
      <c r="K18" s="7">
        <v>0.36000000000000004</v>
      </c>
      <c r="L18" s="7">
        <v>0.49</v>
      </c>
      <c r="M18" s="7">
        <v>0.64</v>
      </c>
      <c r="N18" s="7">
        <v>0.84</v>
      </c>
      <c r="O18" s="7">
        <v>1.06</v>
      </c>
      <c r="P18" s="7">
        <v>1.31</v>
      </c>
      <c r="Q18" s="7">
        <v>1.59</v>
      </c>
      <c r="R18" s="7">
        <v>1.84</v>
      </c>
      <c r="S18" s="7">
        <v>2.0499999999999998</v>
      </c>
      <c r="T18" s="7">
        <v>2.23</v>
      </c>
      <c r="U18" s="7">
        <v>2.41</v>
      </c>
      <c r="V18" s="7">
        <v>2.6</v>
      </c>
      <c r="W18" s="4">
        <f t="shared" ref="W18:AJ18" si="54">$F$18/100*I18</f>
        <v>7.3291290500113279E-2</v>
      </c>
      <c r="X18" s="4">
        <f t="shared" si="54"/>
        <v>0.11451764140642701</v>
      </c>
      <c r="Y18" s="4">
        <f t="shared" si="54"/>
        <v>0.16490540362525491</v>
      </c>
      <c r="Z18" s="4">
        <f t="shared" si="54"/>
        <v>0.22445457715659692</v>
      </c>
      <c r="AA18" s="4">
        <f t="shared" si="54"/>
        <v>0.29316516200045312</v>
      </c>
      <c r="AB18" s="4">
        <f t="shared" si="54"/>
        <v>0.38477927512559473</v>
      </c>
      <c r="AC18" s="4">
        <f t="shared" si="54"/>
        <v>0.48555479956325054</v>
      </c>
      <c r="AD18" s="4">
        <f t="shared" si="54"/>
        <v>0.60007244096967749</v>
      </c>
      <c r="AE18" s="4">
        <f t="shared" si="54"/>
        <v>0.72833219934487581</v>
      </c>
      <c r="AF18" s="4">
        <f t="shared" si="54"/>
        <v>0.84284984075130276</v>
      </c>
      <c r="AG18" s="4">
        <f t="shared" si="54"/>
        <v>0.93904465953270133</v>
      </c>
      <c r="AH18" s="4">
        <f t="shared" si="54"/>
        <v>1.0214973613453289</v>
      </c>
      <c r="AI18" s="4">
        <f t="shared" si="54"/>
        <v>1.1039500631579564</v>
      </c>
      <c r="AJ18" s="4">
        <f t="shared" si="54"/>
        <v>1.190983470626841</v>
      </c>
      <c r="AK18" s="10">
        <f>$G$18+$H$18+I18+W18</f>
        <v>2.4032912905001131</v>
      </c>
      <c r="AL18" s="10">
        <f t="shared" ref="AL18:AX18" si="55">$G$18+$H$18+J18+X18</f>
        <v>2.5345176414064268</v>
      </c>
      <c r="AM18" s="10">
        <f t="shared" si="55"/>
        <v>2.6949054036252549</v>
      </c>
      <c r="AN18" s="10">
        <f t="shared" si="55"/>
        <v>2.884454577156597</v>
      </c>
      <c r="AO18" s="10">
        <f t="shared" si="55"/>
        <v>3.1031651620004532</v>
      </c>
      <c r="AP18" s="10">
        <f t="shared" si="55"/>
        <v>3.3947792751255945</v>
      </c>
      <c r="AQ18" s="10">
        <f t="shared" si="55"/>
        <v>3.7155547995632503</v>
      </c>
      <c r="AR18" s="10">
        <f t="shared" si="55"/>
        <v>4.0800724409696771</v>
      </c>
      <c r="AS18" s="10">
        <f t="shared" si="55"/>
        <v>4.4883321993448755</v>
      </c>
      <c r="AT18" s="10">
        <f t="shared" si="55"/>
        <v>4.8528498407513023</v>
      </c>
      <c r="AU18" s="10">
        <f t="shared" si="55"/>
        <v>5.1590446595327011</v>
      </c>
      <c r="AV18" s="10">
        <f t="shared" si="55"/>
        <v>5.4214973613453292</v>
      </c>
      <c r="AW18" s="10">
        <f t="shared" si="55"/>
        <v>5.6839500631579565</v>
      </c>
      <c r="AX18" s="10">
        <f t="shared" si="55"/>
        <v>5.9609834706268403</v>
      </c>
    </row>
    <row r="19" spans="1:50" ht="28.8" x14ac:dyDescent="0.3">
      <c r="A19" s="7">
        <v>8449130</v>
      </c>
      <c r="B19" s="8" t="s">
        <v>138</v>
      </c>
      <c r="C19" s="7">
        <v>46910</v>
      </c>
      <c r="D19" s="7">
        <v>41.285277999999998</v>
      </c>
      <c r="E19" s="7">
        <v>-70.09639</v>
      </c>
      <c r="F19" s="17">
        <v>35.837640089362999</v>
      </c>
      <c r="G19" s="4">
        <v>0.55000000000000004</v>
      </c>
      <c r="H19" s="4">
        <v>1.23</v>
      </c>
      <c r="I19" s="7">
        <v>0.16</v>
      </c>
      <c r="J19" s="7">
        <v>0.26</v>
      </c>
      <c r="K19" s="7">
        <v>0.37</v>
      </c>
      <c r="L19" s="7">
        <v>0.5</v>
      </c>
      <c r="M19" s="7">
        <v>0.66</v>
      </c>
      <c r="N19" s="7">
        <v>0.86</v>
      </c>
      <c r="O19" s="7">
        <v>1.0900000000000001</v>
      </c>
      <c r="P19" s="7">
        <v>1.35</v>
      </c>
      <c r="Q19" s="7">
        <v>1.6300000000000001</v>
      </c>
      <c r="R19" s="7">
        <v>1.8800000000000001</v>
      </c>
      <c r="S19" s="7">
        <v>2.1</v>
      </c>
      <c r="T19" s="7">
        <v>2.29</v>
      </c>
      <c r="U19" s="7">
        <v>2.4700000000000002</v>
      </c>
      <c r="V19" s="7">
        <v>2.67</v>
      </c>
      <c r="W19" s="4">
        <f t="shared" ref="W19:AJ19" si="56">$F$19/100*I19</f>
        <v>5.7340224142980796E-2</v>
      </c>
      <c r="X19" s="4">
        <f t="shared" si="56"/>
        <v>9.3177864232343796E-2</v>
      </c>
      <c r="Y19" s="4">
        <f t="shared" si="56"/>
        <v>0.13259926833064309</v>
      </c>
      <c r="Z19" s="4">
        <f t="shared" si="56"/>
        <v>0.17918820044681499</v>
      </c>
      <c r="AA19" s="4">
        <f t="shared" si="56"/>
        <v>0.23652842458979581</v>
      </c>
      <c r="AB19" s="4">
        <f t="shared" si="56"/>
        <v>0.30820370476852177</v>
      </c>
      <c r="AC19" s="4">
        <f t="shared" si="56"/>
        <v>0.39063027697405672</v>
      </c>
      <c r="AD19" s="4">
        <f t="shared" si="56"/>
        <v>0.48380814120640053</v>
      </c>
      <c r="AE19" s="4">
        <f t="shared" si="56"/>
        <v>0.58415353345661691</v>
      </c>
      <c r="AF19" s="4">
        <f t="shared" si="56"/>
        <v>0.67374763368002444</v>
      </c>
      <c r="AG19" s="4">
        <f t="shared" si="56"/>
        <v>0.75259044187662305</v>
      </c>
      <c r="AH19" s="4">
        <f t="shared" si="56"/>
        <v>0.82068195804641264</v>
      </c>
      <c r="AI19" s="4">
        <f t="shared" si="56"/>
        <v>0.88518971020726611</v>
      </c>
      <c r="AJ19" s="4">
        <f t="shared" si="56"/>
        <v>0.95686499038599204</v>
      </c>
      <c r="AK19" s="10">
        <f>$G$19+$H$19+I19+W19</f>
        <v>1.9973402241429807</v>
      </c>
      <c r="AL19" s="10">
        <f t="shared" ref="AL19:AX19" si="57">$G$19+$H$19+J19+X19</f>
        <v>2.1331778642323438</v>
      </c>
      <c r="AM19" s="10">
        <f t="shared" si="57"/>
        <v>2.2825992683306429</v>
      </c>
      <c r="AN19" s="10">
        <f t="shared" si="57"/>
        <v>2.4591882004468153</v>
      </c>
      <c r="AO19" s="10">
        <f t="shared" si="57"/>
        <v>2.6765284245897956</v>
      </c>
      <c r="AP19" s="10">
        <f t="shared" si="57"/>
        <v>2.9482037047685221</v>
      </c>
      <c r="AQ19" s="10">
        <f t="shared" si="57"/>
        <v>3.2606302769740569</v>
      </c>
      <c r="AR19" s="10">
        <f t="shared" si="57"/>
        <v>3.6138081412064005</v>
      </c>
      <c r="AS19" s="10">
        <f t="shared" si="57"/>
        <v>3.9941535334566169</v>
      </c>
      <c r="AT19" s="10">
        <f t="shared" si="57"/>
        <v>4.3337476336800247</v>
      </c>
      <c r="AU19" s="10">
        <f t="shared" si="57"/>
        <v>4.6325904418766228</v>
      </c>
      <c r="AV19" s="10">
        <f t="shared" si="57"/>
        <v>4.8906819580464127</v>
      </c>
      <c r="AW19" s="10">
        <f t="shared" si="57"/>
        <v>5.1351897102072659</v>
      </c>
      <c r="AX19" s="10">
        <f t="shared" si="57"/>
        <v>5.4068649903859924</v>
      </c>
    </row>
    <row r="20" spans="1:50" x14ac:dyDescent="0.3">
      <c r="A20" s="7">
        <v>8452660</v>
      </c>
      <c r="B20" s="8" t="s">
        <v>60</v>
      </c>
      <c r="C20" s="7">
        <v>47269</v>
      </c>
      <c r="D20" s="7">
        <v>41.504333000000003</v>
      </c>
      <c r="E20" s="7">
        <v>-71.326138999999998</v>
      </c>
      <c r="F20" s="17">
        <v>38.095284524867097</v>
      </c>
      <c r="G20" s="4">
        <v>0.65</v>
      </c>
      <c r="H20" s="4">
        <v>1.79</v>
      </c>
      <c r="I20" s="7">
        <v>0.16</v>
      </c>
      <c r="J20" s="7">
        <v>0.25</v>
      </c>
      <c r="K20" s="7">
        <v>0.35000000000000003</v>
      </c>
      <c r="L20" s="7">
        <v>0.48000000000000004</v>
      </c>
      <c r="M20" s="7">
        <v>0.64</v>
      </c>
      <c r="N20" s="7">
        <v>0.83000000000000007</v>
      </c>
      <c r="O20" s="7">
        <v>1.05</v>
      </c>
      <c r="P20" s="7">
        <v>1.3</v>
      </c>
      <c r="Q20" s="7">
        <v>1.57</v>
      </c>
      <c r="R20" s="7">
        <v>1.82</v>
      </c>
      <c r="S20" s="7">
        <v>2.0299999999999998</v>
      </c>
      <c r="T20" s="7">
        <v>2.21</v>
      </c>
      <c r="U20" s="7">
        <v>2.39</v>
      </c>
      <c r="V20" s="7">
        <v>2.58</v>
      </c>
      <c r="W20" s="4">
        <f t="shared" ref="W20:AJ20" si="58">$F$20/100*I20</f>
        <v>6.0952455239787352E-2</v>
      </c>
      <c r="X20" s="4">
        <f t="shared" si="58"/>
        <v>9.5238211312167739E-2</v>
      </c>
      <c r="Y20" s="4">
        <f t="shared" si="58"/>
        <v>0.13333349583703485</v>
      </c>
      <c r="Z20" s="4">
        <f t="shared" si="58"/>
        <v>0.18285736571936206</v>
      </c>
      <c r="AA20" s="4">
        <f t="shared" si="58"/>
        <v>0.24380982095914941</v>
      </c>
      <c r="AB20" s="4">
        <f t="shared" si="58"/>
        <v>0.31619086155639692</v>
      </c>
      <c r="AC20" s="4">
        <f t="shared" si="58"/>
        <v>0.40000048751110451</v>
      </c>
      <c r="AD20" s="4">
        <f t="shared" si="58"/>
        <v>0.49523869882327226</v>
      </c>
      <c r="AE20" s="4">
        <f t="shared" si="58"/>
        <v>0.59809596704041346</v>
      </c>
      <c r="AF20" s="4">
        <f t="shared" si="58"/>
        <v>0.69333417835258115</v>
      </c>
      <c r="AG20" s="4">
        <f t="shared" si="58"/>
        <v>0.77333427585480197</v>
      </c>
      <c r="AH20" s="4">
        <f t="shared" si="58"/>
        <v>0.84190578799956284</v>
      </c>
      <c r="AI20" s="4">
        <f t="shared" si="58"/>
        <v>0.9104773001443236</v>
      </c>
      <c r="AJ20" s="4">
        <f t="shared" si="58"/>
        <v>0.98285834074157108</v>
      </c>
      <c r="AK20" s="10">
        <f>$G$20+$H$20+I20+W20</f>
        <v>2.6609524552397876</v>
      </c>
      <c r="AL20" s="10">
        <f t="shared" ref="AL20:AX20" si="59">$G$20+$H$20+J20+X20</f>
        <v>2.7852382113121679</v>
      </c>
      <c r="AM20" s="10">
        <f t="shared" si="59"/>
        <v>2.9233334958370349</v>
      </c>
      <c r="AN20" s="10">
        <f t="shared" si="59"/>
        <v>3.1028573657193621</v>
      </c>
      <c r="AO20" s="10">
        <f t="shared" si="59"/>
        <v>3.3238098209591493</v>
      </c>
      <c r="AP20" s="10">
        <f t="shared" si="59"/>
        <v>3.5861908615563971</v>
      </c>
      <c r="AQ20" s="10">
        <f t="shared" si="59"/>
        <v>3.8900004875111049</v>
      </c>
      <c r="AR20" s="10">
        <f t="shared" si="59"/>
        <v>4.2352386988232729</v>
      </c>
      <c r="AS20" s="10">
        <f t="shared" si="59"/>
        <v>4.6080959670404136</v>
      </c>
      <c r="AT20" s="10">
        <f t="shared" si="59"/>
        <v>4.9533341783525806</v>
      </c>
      <c r="AU20" s="10">
        <f t="shared" si="59"/>
        <v>5.2433342758548021</v>
      </c>
      <c r="AV20" s="10">
        <f t="shared" si="59"/>
        <v>5.4919057879995634</v>
      </c>
      <c r="AW20" s="10">
        <f t="shared" si="59"/>
        <v>5.7404773001443239</v>
      </c>
      <c r="AX20" s="10">
        <f t="shared" si="59"/>
        <v>6.0028583407415708</v>
      </c>
    </row>
    <row r="21" spans="1:50" x14ac:dyDescent="0.3">
      <c r="A21" s="7">
        <v>8454000</v>
      </c>
      <c r="B21" s="8" t="s">
        <v>51</v>
      </c>
      <c r="C21" s="7">
        <v>47269</v>
      </c>
      <c r="D21" s="7">
        <v>41.807098000000003</v>
      </c>
      <c r="E21" s="7">
        <v>-71.401199000000005</v>
      </c>
      <c r="F21" s="17">
        <v>25.790319361496199</v>
      </c>
      <c r="G21" s="4">
        <v>0.79</v>
      </c>
      <c r="H21" s="4">
        <v>2.44</v>
      </c>
      <c r="I21" s="7">
        <v>0.15</v>
      </c>
      <c r="J21" s="7">
        <v>0.24</v>
      </c>
      <c r="K21" s="7">
        <v>0.34</v>
      </c>
      <c r="L21" s="7">
        <v>0.46</v>
      </c>
      <c r="M21" s="7">
        <v>0.61</v>
      </c>
      <c r="N21" s="7">
        <v>0.8</v>
      </c>
      <c r="O21" s="7">
        <v>1.02</v>
      </c>
      <c r="P21" s="7">
        <v>1.26</v>
      </c>
      <c r="Q21" s="7">
        <v>1.53</v>
      </c>
      <c r="R21" s="7">
        <v>1.77</v>
      </c>
      <c r="S21" s="7">
        <v>1.97</v>
      </c>
      <c r="T21" s="7">
        <v>2.15</v>
      </c>
      <c r="U21" s="7">
        <v>2.3199999999999998</v>
      </c>
      <c r="V21" s="7">
        <v>2.5100000000000002</v>
      </c>
      <c r="W21" s="4">
        <f t="shared" ref="W21:AJ21" si="60">$F$21/100*I21</f>
        <v>3.86854790422443E-2</v>
      </c>
      <c r="X21" s="4">
        <f t="shared" si="60"/>
        <v>6.1896766467590875E-2</v>
      </c>
      <c r="Y21" s="4">
        <f t="shared" si="60"/>
        <v>8.7687085829087089E-2</v>
      </c>
      <c r="Z21" s="4">
        <f t="shared" si="60"/>
        <v>0.11863546906288253</v>
      </c>
      <c r="AA21" s="4">
        <f t="shared" si="60"/>
        <v>0.15732094810512681</v>
      </c>
      <c r="AB21" s="4">
        <f t="shared" si="60"/>
        <v>0.2063225548919696</v>
      </c>
      <c r="AC21" s="4">
        <f t="shared" si="60"/>
        <v>0.26306125748726122</v>
      </c>
      <c r="AD21" s="4">
        <f t="shared" si="60"/>
        <v>0.32495802395485213</v>
      </c>
      <c r="AE21" s="4">
        <f t="shared" si="60"/>
        <v>0.39459188623089186</v>
      </c>
      <c r="AF21" s="4">
        <f t="shared" si="60"/>
        <v>0.45648865269848277</v>
      </c>
      <c r="AG21" s="4">
        <f t="shared" si="60"/>
        <v>0.50806929142147517</v>
      </c>
      <c r="AH21" s="4">
        <f t="shared" si="60"/>
        <v>0.55449186627216829</v>
      </c>
      <c r="AI21" s="4">
        <f t="shared" si="60"/>
        <v>0.5983354091867118</v>
      </c>
      <c r="AJ21" s="4">
        <f t="shared" si="60"/>
        <v>0.64733701597355464</v>
      </c>
      <c r="AK21" s="10">
        <f>$G$21+$H$21+I21+W21</f>
        <v>3.4186854790422441</v>
      </c>
      <c r="AL21" s="10">
        <f t="shared" ref="AL21:AX21" si="61">$G$21+$H$21+J21+X21</f>
        <v>3.5318967664675904</v>
      </c>
      <c r="AM21" s="10">
        <f t="shared" si="61"/>
        <v>3.6576870858290871</v>
      </c>
      <c r="AN21" s="10">
        <f t="shared" si="61"/>
        <v>3.8086354690628825</v>
      </c>
      <c r="AO21" s="10">
        <f t="shared" si="61"/>
        <v>3.9973209481051266</v>
      </c>
      <c r="AP21" s="10">
        <f t="shared" si="61"/>
        <v>4.2363225548919701</v>
      </c>
      <c r="AQ21" s="10">
        <f t="shared" si="61"/>
        <v>4.5130612574872613</v>
      </c>
      <c r="AR21" s="10">
        <f t="shared" si="61"/>
        <v>4.8149580239548522</v>
      </c>
      <c r="AS21" s="10">
        <f t="shared" si="61"/>
        <v>5.1545918862308913</v>
      </c>
      <c r="AT21" s="10">
        <f t="shared" si="61"/>
        <v>5.456488652698483</v>
      </c>
      <c r="AU21" s="10">
        <f t="shared" si="61"/>
        <v>5.7080692914214755</v>
      </c>
      <c r="AV21" s="10">
        <f t="shared" si="61"/>
        <v>5.9344918662721682</v>
      </c>
      <c r="AW21" s="10">
        <f t="shared" si="61"/>
        <v>6.1483354091867115</v>
      </c>
      <c r="AX21" s="10">
        <f t="shared" si="61"/>
        <v>6.3873370159735545</v>
      </c>
    </row>
    <row r="22" spans="1:50" x14ac:dyDescent="0.3">
      <c r="A22" s="7">
        <v>8461490</v>
      </c>
      <c r="B22" s="8" t="s">
        <v>59</v>
      </c>
      <c r="C22" s="7">
        <v>46908</v>
      </c>
      <c r="D22" s="7">
        <v>41.371699999999997</v>
      </c>
      <c r="E22" s="7">
        <v>-72.095524999999995</v>
      </c>
      <c r="F22" s="17">
        <v>33.875125013530798</v>
      </c>
      <c r="G22" s="4">
        <v>0.46</v>
      </c>
      <c r="H22" s="4">
        <v>1.9</v>
      </c>
      <c r="I22" s="7">
        <v>0.16</v>
      </c>
      <c r="J22" s="7">
        <v>0.25</v>
      </c>
      <c r="K22" s="7">
        <v>0.35000000000000003</v>
      </c>
      <c r="L22" s="7">
        <v>0.48000000000000004</v>
      </c>
      <c r="M22" s="7">
        <v>0.64</v>
      </c>
      <c r="N22" s="7">
        <v>0.83000000000000007</v>
      </c>
      <c r="O22" s="7">
        <v>1.05</v>
      </c>
      <c r="P22" s="7">
        <v>1.3</v>
      </c>
      <c r="Q22" s="7">
        <v>1.57</v>
      </c>
      <c r="R22" s="7">
        <v>1.82</v>
      </c>
      <c r="S22" s="7">
        <v>2.0299999999999998</v>
      </c>
      <c r="T22" s="7">
        <v>2.21</v>
      </c>
      <c r="U22" s="7">
        <v>2.39</v>
      </c>
      <c r="V22" s="7">
        <v>2.58</v>
      </c>
      <c r="W22" s="4">
        <f t="shared" ref="W22:AJ22" si="62">$F$22/100*I22</f>
        <v>5.4200200021649277E-2</v>
      </c>
      <c r="X22" s="4">
        <f t="shared" si="62"/>
        <v>8.4687812533826998E-2</v>
      </c>
      <c r="Y22" s="4">
        <f t="shared" si="62"/>
        <v>0.11856293754735781</v>
      </c>
      <c r="Z22" s="4">
        <f t="shared" si="62"/>
        <v>0.16260060006494784</v>
      </c>
      <c r="AA22" s="4">
        <f t="shared" si="62"/>
        <v>0.21680080008659711</v>
      </c>
      <c r="AB22" s="4">
        <f t="shared" si="62"/>
        <v>0.28116353761230567</v>
      </c>
      <c r="AC22" s="4">
        <f t="shared" si="62"/>
        <v>0.35568881264207342</v>
      </c>
      <c r="AD22" s="4">
        <f t="shared" si="62"/>
        <v>0.44037662517590043</v>
      </c>
      <c r="AE22" s="4">
        <f t="shared" si="62"/>
        <v>0.53183946271243354</v>
      </c>
      <c r="AF22" s="4">
        <f t="shared" si="62"/>
        <v>0.61652727524626061</v>
      </c>
      <c r="AG22" s="4">
        <f t="shared" si="62"/>
        <v>0.68766503777467514</v>
      </c>
      <c r="AH22" s="4">
        <f t="shared" si="62"/>
        <v>0.74864026279903062</v>
      </c>
      <c r="AI22" s="4">
        <f t="shared" si="62"/>
        <v>0.8096154878233861</v>
      </c>
      <c r="AJ22" s="4">
        <f t="shared" si="62"/>
        <v>0.87397822534909464</v>
      </c>
      <c r="AK22" s="10">
        <f>$G$22+$H$22+I22+W22</f>
        <v>2.5742002000216493</v>
      </c>
      <c r="AL22" s="10">
        <f t="shared" ref="AL22:AX22" si="63">$G$22+$H$22+J22+X22</f>
        <v>2.6946878125338269</v>
      </c>
      <c r="AM22" s="10">
        <f t="shared" si="63"/>
        <v>2.8285629375473578</v>
      </c>
      <c r="AN22" s="10">
        <f t="shared" si="63"/>
        <v>3.0026006000649477</v>
      </c>
      <c r="AO22" s="10">
        <f t="shared" si="63"/>
        <v>3.2168008000865971</v>
      </c>
      <c r="AP22" s="10">
        <f t="shared" si="63"/>
        <v>3.4711635376123056</v>
      </c>
      <c r="AQ22" s="10">
        <f t="shared" si="63"/>
        <v>3.7656888126420736</v>
      </c>
      <c r="AR22" s="10">
        <f t="shared" si="63"/>
        <v>4.1003766251759002</v>
      </c>
      <c r="AS22" s="10">
        <f t="shared" si="63"/>
        <v>4.4618394627124331</v>
      </c>
      <c r="AT22" s="10">
        <f t="shared" si="63"/>
        <v>4.7965272752462607</v>
      </c>
      <c r="AU22" s="10">
        <f t="shared" si="63"/>
        <v>5.0776650377746746</v>
      </c>
      <c r="AV22" s="10">
        <f t="shared" si="63"/>
        <v>5.3186402627990308</v>
      </c>
      <c r="AW22" s="10">
        <f t="shared" si="63"/>
        <v>5.5596154878233861</v>
      </c>
      <c r="AX22" s="10">
        <f t="shared" si="63"/>
        <v>5.8139782253490946</v>
      </c>
    </row>
    <row r="23" spans="1:50" x14ac:dyDescent="0.3">
      <c r="A23" s="7">
        <v>8467150</v>
      </c>
      <c r="B23" s="8" t="s">
        <v>52</v>
      </c>
      <c r="C23" s="7">
        <v>46907</v>
      </c>
      <c r="D23" s="7">
        <v>41.173302</v>
      </c>
      <c r="E23" s="7">
        <v>-73.181702000000001</v>
      </c>
      <c r="F23" s="17">
        <v>23.245352777243198</v>
      </c>
      <c r="G23" s="4">
        <v>1.1299999999999999</v>
      </c>
      <c r="H23" s="4">
        <v>1.65</v>
      </c>
      <c r="I23" s="7">
        <v>0.16</v>
      </c>
      <c r="J23" s="7">
        <v>0.24</v>
      </c>
      <c r="K23" s="7">
        <v>0.35000000000000003</v>
      </c>
      <c r="L23" s="7">
        <v>0.47000000000000003</v>
      </c>
      <c r="M23" s="7">
        <v>0.63</v>
      </c>
      <c r="N23" s="7">
        <v>0.81</v>
      </c>
      <c r="O23" s="7">
        <v>1.03</v>
      </c>
      <c r="P23" s="7">
        <v>1.27</v>
      </c>
      <c r="Q23" s="7">
        <v>1.55</v>
      </c>
      <c r="R23" s="7">
        <v>1.79</v>
      </c>
      <c r="S23" s="7">
        <v>2.0099999999999998</v>
      </c>
      <c r="T23" s="7">
        <v>2.19</v>
      </c>
      <c r="U23" s="7">
        <v>2.37</v>
      </c>
      <c r="V23" s="7">
        <v>2.5499999999999998</v>
      </c>
      <c r="W23" s="4">
        <f t="shared" ref="W23:AJ23" si="64">$F$23/100*I23</f>
        <v>3.7192564443589114E-2</v>
      </c>
      <c r="X23" s="4">
        <f t="shared" si="64"/>
        <v>5.5788846665383675E-2</v>
      </c>
      <c r="Y23" s="4">
        <f t="shared" si="64"/>
        <v>8.1358734720351197E-2</v>
      </c>
      <c r="Z23" s="4">
        <f t="shared" si="64"/>
        <v>0.10925315805304303</v>
      </c>
      <c r="AA23" s="4">
        <f t="shared" si="64"/>
        <v>0.14644572249663215</v>
      </c>
      <c r="AB23" s="4">
        <f t="shared" si="64"/>
        <v>0.18828735749566991</v>
      </c>
      <c r="AC23" s="4">
        <f t="shared" si="64"/>
        <v>0.23942713360560494</v>
      </c>
      <c r="AD23" s="4">
        <f t="shared" si="64"/>
        <v>0.29521598027098861</v>
      </c>
      <c r="AE23" s="4">
        <f t="shared" si="64"/>
        <v>0.36030296804726958</v>
      </c>
      <c r="AF23" s="4">
        <f t="shared" si="64"/>
        <v>0.41609181471265322</v>
      </c>
      <c r="AG23" s="4">
        <f t="shared" si="64"/>
        <v>0.46723159082258819</v>
      </c>
      <c r="AH23" s="4">
        <f t="shared" si="64"/>
        <v>0.50907322582162606</v>
      </c>
      <c r="AI23" s="4">
        <f t="shared" si="64"/>
        <v>0.55091486082066377</v>
      </c>
      <c r="AJ23" s="4">
        <f t="shared" si="64"/>
        <v>0.59275649581970147</v>
      </c>
      <c r="AK23" s="10">
        <f>$G$23+$H$23+I23+W23</f>
        <v>2.9771925644435893</v>
      </c>
      <c r="AL23" s="10">
        <f t="shared" ref="AL23:AX23" si="65">$G$23+$H$23+J23+X23</f>
        <v>3.0757888466653833</v>
      </c>
      <c r="AM23" s="10">
        <f t="shared" si="65"/>
        <v>3.2113587347203509</v>
      </c>
      <c r="AN23" s="10">
        <f t="shared" si="65"/>
        <v>3.3592531580530429</v>
      </c>
      <c r="AO23" s="10">
        <f t="shared" si="65"/>
        <v>3.5564457224966319</v>
      </c>
      <c r="AP23" s="10">
        <f t="shared" si="65"/>
        <v>3.7782873574956697</v>
      </c>
      <c r="AQ23" s="10">
        <f t="shared" si="65"/>
        <v>4.0494271336056045</v>
      </c>
      <c r="AR23" s="10">
        <f t="shared" si="65"/>
        <v>4.3452159802709884</v>
      </c>
      <c r="AS23" s="10">
        <f t="shared" si="65"/>
        <v>4.6903029680472699</v>
      </c>
      <c r="AT23" s="10">
        <f t="shared" si="65"/>
        <v>4.9860918147126538</v>
      </c>
      <c r="AU23" s="10">
        <f t="shared" si="65"/>
        <v>5.2572315908225873</v>
      </c>
      <c r="AV23" s="10">
        <f t="shared" si="65"/>
        <v>5.4790732258216259</v>
      </c>
      <c r="AW23" s="10">
        <f t="shared" si="65"/>
        <v>5.7009148608206637</v>
      </c>
      <c r="AX23" s="10">
        <f t="shared" si="65"/>
        <v>5.9227564958197014</v>
      </c>
    </row>
    <row r="24" spans="1:50" x14ac:dyDescent="0.3">
      <c r="A24" s="7">
        <v>8510560</v>
      </c>
      <c r="B24" s="8" t="s">
        <v>72</v>
      </c>
      <c r="C24" s="7">
        <v>46908</v>
      </c>
      <c r="D24" s="7">
        <v>41.048333</v>
      </c>
      <c r="E24" s="7">
        <v>-71.959444000000005</v>
      </c>
      <c r="F24" s="17">
        <v>35.6439665221504</v>
      </c>
      <c r="G24" s="4">
        <v>0.39</v>
      </c>
      <c r="H24" s="4">
        <v>1.67</v>
      </c>
      <c r="I24" s="7">
        <v>0.16</v>
      </c>
      <c r="J24" s="7">
        <v>0.26</v>
      </c>
      <c r="K24" s="7">
        <v>0.37</v>
      </c>
      <c r="L24" s="7">
        <v>0.51</v>
      </c>
      <c r="M24" s="7">
        <v>0.66</v>
      </c>
      <c r="N24" s="7">
        <v>0.86</v>
      </c>
      <c r="O24" s="7">
        <v>1.0900000000000001</v>
      </c>
      <c r="P24" s="7">
        <v>1.35</v>
      </c>
      <c r="Q24" s="7">
        <v>1.62</v>
      </c>
      <c r="R24" s="7">
        <v>1.8800000000000001</v>
      </c>
      <c r="S24" s="7">
        <v>2.1</v>
      </c>
      <c r="T24" s="7">
        <v>2.2799999999999998</v>
      </c>
      <c r="U24" s="7">
        <v>2.4700000000000002</v>
      </c>
      <c r="V24" s="7">
        <v>2.66</v>
      </c>
      <c r="W24" s="4">
        <f t="shared" ref="W24:AJ24" si="66">$F$24/100*I24</f>
        <v>5.7030346435440638E-2</v>
      </c>
      <c r="X24" s="4">
        <f t="shared" si="66"/>
        <v>9.2674312957591043E-2</v>
      </c>
      <c r="Y24" s="4">
        <f t="shared" si="66"/>
        <v>0.13188267613195648</v>
      </c>
      <c r="Z24" s="4">
        <f t="shared" si="66"/>
        <v>0.18178422926296703</v>
      </c>
      <c r="AA24" s="4">
        <f t="shared" si="66"/>
        <v>0.23525017904619264</v>
      </c>
      <c r="AB24" s="4">
        <f t="shared" si="66"/>
        <v>0.30653811209049342</v>
      </c>
      <c r="AC24" s="4">
        <f t="shared" si="66"/>
        <v>0.38851923509143937</v>
      </c>
      <c r="AD24" s="4">
        <f t="shared" si="66"/>
        <v>0.48119354804903042</v>
      </c>
      <c r="AE24" s="4">
        <f t="shared" si="66"/>
        <v>0.57743225765883655</v>
      </c>
      <c r="AF24" s="4">
        <f t="shared" si="66"/>
        <v>0.67010657061642753</v>
      </c>
      <c r="AG24" s="4">
        <f t="shared" si="66"/>
        <v>0.7485232969651584</v>
      </c>
      <c r="AH24" s="4">
        <f t="shared" si="66"/>
        <v>0.81268243670502904</v>
      </c>
      <c r="AI24" s="4">
        <f t="shared" si="66"/>
        <v>0.88040597309711499</v>
      </c>
      <c r="AJ24" s="4">
        <f t="shared" si="66"/>
        <v>0.94812950948920072</v>
      </c>
      <c r="AK24" s="10">
        <f>$G$24+$H$24+I24+W24</f>
        <v>2.2770303464354407</v>
      </c>
      <c r="AL24" s="10">
        <f t="shared" ref="AL24:AX24" si="67">$G$24+$H$24+J24+X24</f>
        <v>2.4126743129575914</v>
      </c>
      <c r="AM24" s="10">
        <f t="shared" si="67"/>
        <v>2.5618826761319564</v>
      </c>
      <c r="AN24" s="10">
        <f t="shared" si="67"/>
        <v>2.7517842292629675</v>
      </c>
      <c r="AO24" s="10">
        <f t="shared" si="67"/>
        <v>2.9552501790461929</v>
      </c>
      <c r="AP24" s="10">
        <f t="shared" si="67"/>
        <v>3.2265381120904935</v>
      </c>
      <c r="AQ24" s="10">
        <f t="shared" si="67"/>
        <v>3.5385192350914396</v>
      </c>
      <c r="AR24" s="10">
        <f t="shared" si="67"/>
        <v>3.8911935480490305</v>
      </c>
      <c r="AS24" s="10">
        <f t="shared" si="67"/>
        <v>4.257432257658837</v>
      </c>
      <c r="AT24" s="10">
        <f t="shared" si="67"/>
        <v>4.6101065706164279</v>
      </c>
      <c r="AU24" s="10">
        <f t="shared" si="67"/>
        <v>4.9085232969651589</v>
      </c>
      <c r="AV24" s="10">
        <f t="shared" si="67"/>
        <v>5.152682436705029</v>
      </c>
      <c r="AW24" s="10">
        <f t="shared" si="67"/>
        <v>5.4104059730971148</v>
      </c>
      <c r="AX24" s="10">
        <f t="shared" si="67"/>
        <v>5.6681295094892015</v>
      </c>
    </row>
    <row r="25" spans="1:50" ht="28.8" x14ac:dyDescent="0.3">
      <c r="A25" s="7">
        <v>8514560</v>
      </c>
      <c r="B25" s="8" t="s">
        <v>134</v>
      </c>
      <c r="C25" s="7">
        <v>46907</v>
      </c>
      <c r="D25" s="7">
        <v>40.950000000000003</v>
      </c>
      <c r="E25" s="7">
        <v>-73.076700000000002</v>
      </c>
      <c r="F25" s="12">
        <v>12.273944511597749</v>
      </c>
      <c r="G25" s="4">
        <v>1.1100000000000001</v>
      </c>
      <c r="H25" s="4">
        <v>1.73</v>
      </c>
      <c r="I25" s="7">
        <v>0.16</v>
      </c>
      <c r="J25" s="7">
        <v>0.25</v>
      </c>
      <c r="K25" s="7">
        <v>0.36000000000000004</v>
      </c>
      <c r="L25" s="7">
        <v>0.5</v>
      </c>
      <c r="M25" s="7">
        <v>0.65</v>
      </c>
      <c r="N25" s="7">
        <v>0.84</v>
      </c>
      <c r="O25" s="7">
        <v>1.07</v>
      </c>
      <c r="P25" s="7">
        <v>1.32</v>
      </c>
      <c r="Q25" s="7">
        <v>1.59</v>
      </c>
      <c r="R25" s="7">
        <v>1.84</v>
      </c>
      <c r="S25" s="7">
        <v>2.06</v>
      </c>
      <c r="T25" s="7">
        <v>2.2600000000000002</v>
      </c>
      <c r="U25" s="7">
        <v>2.4300000000000002</v>
      </c>
      <c r="V25" s="7">
        <v>2.63</v>
      </c>
      <c r="W25" s="4">
        <f t="shared" ref="W25:AJ25" si="68">$F$25/100*I25</f>
        <v>1.9638311218556401E-2</v>
      </c>
      <c r="X25" s="4">
        <f t="shared" si="68"/>
        <v>3.0684861278994374E-2</v>
      </c>
      <c r="Y25" s="4">
        <f t="shared" si="68"/>
        <v>4.4186200241751905E-2</v>
      </c>
      <c r="Z25" s="4">
        <f t="shared" si="68"/>
        <v>6.1369722557988747E-2</v>
      </c>
      <c r="AA25" s="4">
        <f t="shared" si="68"/>
        <v>7.9780639325385372E-2</v>
      </c>
      <c r="AB25" s="4">
        <f t="shared" si="68"/>
        <v>0.10310113389742109</v>
      </c>
      <c r="AC25" s="4">
        <f t="shared" si="68"/>
        <v>0.13133120627409592</v>
      </c>
      <c r="AD25" s="4">
        <f t="shared" si="68"/>
        <v>0.16201606755309031</v>
      </c>
      <c r="AE25" s="4">
        <f t="shared" si="68"/>
        <v>0.19515571773440424</v>
      </c>
      <c r="AF25" s="4">
        <f t="shared" si="68"/>
        <v>0.2258405790133986</v>
      </c>
      <c r="AG25" s="4">
        <f t="shared" si="68"/>
        <v>0.25284325693891363</v>
      </c>
      <c r="AH25" s="4">
        <f t="shared" si="68"/>
        <v>0.27739114596210918</v>
      </c>
      <c r="AI25" s="4">
        <f t="shared" si="68"/>
        <v>0.2982568516318253</v>
      </c>
      <c r="AJ25" s="4">
        <f t="shared" si="68"/>
        <v>0.32280474065502079</v>
      </c>
      <c r="AK25" s="10">
        <f>$G$25+$H$25+I25+W25</f>
        <v>3.0196383112185563</v>
      </c>
      <c r="AL25" s="10">
        <f t="shared" ref="AL25:AX25" si="69">$G$25+$H$25+J25+X25</f>
        <v>3.1206848612789941</v>
      </c>
      <c r="AM25" s="10">
        <f t="shared" si="69"/>
        <v>3.2441862002417516</v>
      </c>
      <c r="AN25" s="10">
        <f t="shared" si="69"/>
        <v>3.4013697225579884</v>
      </c>
      <c r="AO25" s="10">
        <f t="shared" si="69"/>
        <v>3.5697806393253853</v>
      </c>
      <c r="AP25" s="10">
        <f t="shared" si="69"/>
        <v>3.783101133897421</v>
      </c>
      <c r="AQ25" s="10">
        <f t="shared" si="69"/>
        <v>4.041331206274096</v>
      </c>
      <c r="AR25" s="10">
        <f t="shared" si="69"/>
        <v>4.3220160675530908</v>
      </c>
      <c r="AS25" s="10">
        <f t="shared" si="69"/>
        <v>4.6251557177344038</v>
      </c>
      <c r="AT25" s="10">
        <f t="shared" si="69"/>
        <v>4.9058405790133985</v>
      </c>
      <c r="AU25" s="10">
        <f t="shared" si="69"/>
        <v>5.1528432569389135</v>
      </c>
      <c r="AV25" s="10">
        <f t="shared" si="69"/>
        <v>5.3773911459621084</v>
      </c>
      <c r="AW25" s="10">
        <f t="shared" si="69"/>
        <v>5.5682568516318245</v>
      </c>
      <c r="AX25" s="10">
        <f t="shared" si="69"/>
        <v>5.7928047406550203</v>
      </c>
    </row>
    <row r="26" spans="1:50" x14ac:dyDescent="0.3">
      <c r="A26" s="7">
        <v>8516945</v>
      </c>
      <c r="B26" s="8" t="s">
        <v>56</v>
      </c>
      <c r="C26" s="7">
        <v>46906</v>
      </c>
      <c r="D26" s="7">
        <v>40.810305999999997</v>
      </c>
      <c r="E26" s="7">
        <v>-73.765000000000001</v>
      </c>
      <c r="F26" s="17">
        <v>16.576991851310101</v>
      </c>
      <c r="G26" s="4">
        <v>1.19</v>
      </c>
      <c r="H26" s="4">
        <v>2.8</v>
      </c>
      <c r="I26" s="7">
        <v>0.16</v>
      </c>
      <c r="J26" s="7">
        <v>0.25</v>
      </c>
      <c r="K26" s="7">
        <v>0.35000000000000003</v>
      </c>
      <c r="L26" s="7">
        <v>0.48000000000000004</v>
      </c>
      <c r="M26" s="7">
        <v>0.64</v>
      </c>
      <c r="N26" s="7">
        <v>0.82000000000000006</v>
      </c>
      <c r="O26" s="7">
        <v>1.04</v>
      </c>
      <c r="P26" s="7">
        <v>1.29</v>
      </c>
      <c r="Q26" s="7">
        <v>1.56</v>
      </c>
      <c r="R26" s="7">
        <v>1.81</v>
      </c>
      <c r="S26" s="7">
        <v>2.02</v>
      </c>
      <c r="T26" s="7">
        <v>2.21</v>
      </c>
      <c r="U26" s="7">
        <v>2.38</v>
      </c>
      <c r="V26" s="7">
        <v>2.58</v>
      </c>
      <c r="W26" s="4">
        <f t="shared" ref="W26:AJ26" si="70">$F$26/100*I26</f>
        <v>2.6523186962096164E-2</v>
      </c>
      <c r="X26" s="4">
        <f t="shared" si="70"/>
        <v>4.1442479628275256E-2</v>
      </c>
      <c r="Y26" s="4">
        <f t="shared" si="70"/>
        <v>5.8019471479585361E-2</v>
      </c>
      <c r="Z26" s="4">
        <f t="shared" si="70"/>
        <v>7.9569560886288498E-2</v>
      </c>
      <c r="AA26" s="4">
        <f t="shared" si="70"/>
        <v>0.10609274784838466</v>
      </c>
      <c r="AB26" s="4">
        <f t="shared" si="70"/>
        <v>0.13593133318074285</v>
      </c>
      <c r="AC26" s="4">
        <f t="shared" si="70"/>
        <v>0.17240071525362508</v>
      </c>
      <c r="AD26" s="4">
        <f t="shared" si="70"/>
        <v>0.21384319488190032</v>
      </c>
      <c r="AE26" s="4">
        <f t="shared" si="70"/>
        <v>0.2586010728804376</v>
      </c>
      <c r="AF26" s="4">
        <f t="shared" si="70"/>
        <v>0.30004355250871284</v>
      </c>
      <c r="AG26" s="4">
        <f t="shared" si="70"/>
        <v>0.33485523539646406</v>
      </c>
      <c r="AH26" s="4">
        <f t="shared" si="70"/>
        <v>0.36635151991395326</v>
      </c>
      <c r="AI26" s="4">
        <f t="shared" si="70"/>
        <v>0.3945324060611804</v>
      </c>
      <c r="AJ26" s="4">
        <f t="shared" si="70"/>
        <v>0.42768638976380063</v>
      </c>
      <c r="AK26" s="10">
        <f>$G$26+$H$26+I26+W26</f>
        <v>4.176523186962096</v>
      </c>
      <c r="AL26" s="10">
        <f t="shared" ref="AL26:AX26" si="71">$G$26+$H$26+J26+X26</f>
        <v>4.2814424796282751</v>
      </c>
      <c r="AM26" s="10">
        <f t="shared" si="71"/>
        <v>4.3980194714795848</v>
      </c>
      <c r="AN26" s="10">
        <f t="shared" si="71"/>
        <v>4.5495695608862885</v>
      </c>
      <c r="AO26" s="10">
        <f t="shared" si="71"/>
        <v>4.7360927478483843</v>
      </c>
      <c r="AP26" s="10">
        <f t="shared" si="71"/>
        <v>4.9459313331807424</v>
      </c>
      <c r="AQ26" s="10">
        <f t="shared" si="71"/>
        <v>5.2024007152536242</v>
      </c>
      <c r="AR26" s="10">
        <f t="shared" si="71"/>
        <v>5.4938431948819</v>
      </c>
      <c r="AS26" s="10">
        <f t="shared" si="71"/>
        <v>5.8086010728804371</v>
      </c>
      <c r="AT26" s="10">
        <f t="shared" si="71"/>
        <v>6.1000435525087129</v>
      </c>
      <c r="AU26" s="10">
        <f t="shared" si="71"/>
        <v>6.344855235396464</v>
      </c>
      <c r="AV26" s="10">
        <f t="shared" si="71"/>
        <v>6.5663515199139528</v>
      </c>
      <c r="AW26" s="10">
        <f t="shared" si="71"/>
        <v>6.7645324060611793</v>
      </c>
      <c r="AX26" s="10">
        <f t="shared" si="71"/>
        <v>6.9976863897638006</v>
      </c>
    </row>
    <row r="27" spans="1:50" x14ac:dyDescent="0.3">
      <c r="A27" s="7">
        <v>8518750</v>
      </c>
      <c r="B27" s="8" t="s">
        <v>66</v>
      </c>
      <c r="C27" s="7">
        <v>46906</v>
      </c>
      <c r="D27" s="7">
        <v>40.700555999999999</v>
      </c>
      <c r="E27" s="7">
        <v>-74.014167</v>
      </c>
      <c r="F27" s="17">
        <v>25.2393271979203</v>
      </c>
      <c r="G27" s="4">
        <v>0.76</v>
      </c>
      <c r="H27" s="4">
        <v>1.7</v>
      </c>
      <c r="I27" s="7">
        <v>0.16</v>
      </c>
      <c r="J27" s="7">
        <v>0.25</v>
      </c>
      <c r="K27" s="7">
        <v>0.36000000000000004</v>
      </c>
      <c r="L27" s="7">
        <v>0.49</v>
      </c>
      <c r="M27" s="7">
        <v>0.65</v>
      </c>
      <c r="N27" s="7">
        <v>0.84</v>
      </c>
      <c r="O27" s="7">
        <v>1.06</v>
      </c>
      <c r="P27" s="7">
        <v>1.32</v>
      </c>
      <c r="Q27" s="7">
        <v>1.59</v>
      </c>
      <c r="R27" s="7">
        <v>1.84</v>
      </c>
      <c r="S27" s="7">
        <v>2.0499999999999998</v>
      </c>
      <c r="T27" s="7">
        <v>2.25</v>
      </c>
      <c r="U27" s="7">
        <v>2.4300000000000002</v>
      </c>
      <c r="V27" s="7">
        <v>2.62</v>
      </c>
      <c r="W27" s="4">
        <f t="shared" ref="W27:AJ27" si="72">$F$27/100*I27</f>
        <v>4.0382923516672484E-2</v>
      </c>
      <c r="X27" s="4">
        <f t="shared" si="72"/>
        <v>6.3098317994800757E-2</v>
      </c>
      <c r="Y27" s="4">
        <f t="shared" si="72"/>
        <v>9.0861577912513106E-2</v>
      </c>
      <c r="Z27" s="4">
        <f t="shared" si="72"/>
        <v>0.12367270326980948</v>
      </c>
      <c r="AA27" s="4">
        <f t="shared" si="72"/>
        <v>0.16405562678648197</v>
      </c>
      <c r="AB27" s="4">
        <f t="shared" si="72"/>
        <v>0.21201034846253053</v>
      </c>
      <c r="AC27" s="4">
        <f t="shared" si="72"/>
        <v>0.2675368682979552</v>
      </c>
      <c r="AD27" s="4">
        <f t="shared" si="72"/>
        <v>0.33315911901254802</v>
      </c>
      <c r="AE27" s="4">
        <f t="shared" si="72"/>
        <v>0.40130530244693285</v>
      </c>
      <c r="AF27" s="4">
        <f t="shared" si="72"/>
        <v>0.46440362044173361</v>
      </c>
      <c r="AG27" s="4">
        <f t="shared" si="72"/>
        <v>0.5174062075573661</v>
      </c>
      <c r="AH27" s="4">
        <f t="shared" si="72"/>
        <v>0.56788486195320687</v>
      </c>
      <c r="AI27" s="4">
        <f t="shared" si="72"/>
        <v>0.61331565090946338</v>
      </c>
      <c r="AJ27" s="4">
        <f t="shared" si="72"/>
        <v>0.66127037258551191</v>
      </c>
      <c r="AK27" s="10">
        <f>$G$27+$H$27+I27+W27</f>
        <v>2.6603829235166727</v>
      </c>
      <c r="AL27" s="10">
        <f t="shared" ref="AL27:AX27" si="73">$G$27+$H$27+J27+X27</f>
        <v>2.7730983179948008</v>
      </c>
      <c r="AM27" s="10">
        <f t="shared" si="73"/>
        <v>2.9108615779125131</v>
      </c>
      <c r="AN27" s="10">
        <f t="shared" si="73"/>
        <v>3.0736727032698097</v>
      </c>
      <c r="AO27" s="10">
        <f t="shared" si="73"/>
        <v>3.274055626786482</v>
      </c>
      <c r="AP27" s="10">
        <f t="shared" si="73"/>
        <v>3.5120103484625305</v>
      </c>
      <c r="AQ27" s="10">
        <f t="shared" si="73"/>
        <v>3.7875368682979551</v>
      </c>
      <c r="AR27" s="10">
        <f t="shared" si="73"/>
        <v>4.1131591190125487</v>
      </c>
      <c r="AS27" s="10">
        <f t="shared" si="73"/>
        <v>4.4513053024469329</v>
      </c>
      <c r="AT27" s="10">
        <f t="shared" si="73"/>
        <v>4.7644036204417333</v>
      </c>
      <c r="AU27" s="10">
        <f t="shared" si="73"/>
        <v>5.027406207557366</v>
      </c>
      <c r="AV27" s="10">
        <f t="shared" si="73"/>
        <v>5.2778848619532068</v>
      </c>
      <c r="AW27" s="10">
        <f t="shared" si="73"/>
        <v>5.5033156509094638</v>
      </c>
      <c r="AX27" s="10">
        <f t="shared" si="73"/>
        <v>5.7412703725855119</v>
      </c>
    </row>
    <row r="28" spans="1:50" x14ac:dyDescent="0.3">
      <c r="A28" s="7">
        <v>8531680</v>
      </c>
      <c r="B28" s="8" t="s">
        <v>89</v>
      </c>
      <c r="C28" s="7">
        <v>46546</v>
      </c>
      <c r="D28" s="7">
        <v>40.466943999999998</v>
      </c>
      <c r="E28" s="7">
        <v>-74.009444000000002</v>
      </c>
      <c r="F28" s="17">
        <v>31.589370224298399</v>
      </c>
      <c r="G28" s="4">
        <v>0.81</v>
      </c>
      <c r="H28" s="4">
        <v>1.98</v>
      </c>
      <c r="I28" s="7">
        <v>0.16999999999999998</v>
      </c>
      <c r="J28" s="7">
        <v>0.27</v>
      </c>
      <c r="K28" s="7">
        <v>0.39</v>
      </c>
      <c r="L28" s="7">
        <v>0.53</v>
      </c>
      <c r="M28" s="7">
        <v>0.70000000000000007</v>
      </c>
      <c r="N28" s="7">
        <v>0.9</v>
      </c>
      <c r="O28" s="7">
        <v>1.1300000000000001</v>
      </c>
      <c r="P28" s="7">
        <v>1.3900000000000001</v>
      </c>
      <c r="Q28" s="7">
        <v>1.68</v>
      </c>
      <c r="R28" s="7">
        <v>1.95</v>
      </c>
      <c r="S28" s="7">
        <v>2.16</v>
      </c>
      <c r="T28" s="7">
        <v>2.37</v>
      </c>
      <c r="U28" s="7">
        <v>2.5499999999999998</v>
      </c>
      <c r="V28" s="7">
        <v>2.75</v>
      </c>
      <c r="W28" s="4">
        <f t="shared" ref="W28:AJ28" si="74">$F$28/100*I28</f>
        <v>5.3701929381307266E-2</v>
      </c>
      <c r="X28" s="4">
        <f t="shared" si="74"/>
        <v>8.5291299605605678E-2</v>
      </c>
      <c r="Y28" s="4">
        <f t="shared" si="74"/>
        <v>0.12319854387476376</v>
      </c>
      <c r="Z28" s="4">
        <f t="shared" si="74"/>
        <v>0.16742366218878152</v>
      </c>
      <c r="AA28" s="4">
        <f t="shared" si="74"/>
        <v>0.22112559157008879</v>
      </c>
      <c r="AB28" s="4">
        <f t="shared" si="74"/>
        <v>0.2843043320186856</v>
      </c>
      <c r="AC28" s="4">
        <f t="shared" si="74"/>
        <v>0.35695988353457192</v>
      </c>
      <c r="AD28" s="4">
        <f t="shared" si="74"/>
        <v>0.43909224611774778</v>
      </c>
      <c r="AE28" s="4">
        <f t="shared" si="74"/>
        <v>0.53070141976821306</v>
      </c>
      <c r="AF28" s="4">
        <f t="shared" si="74"/>
        <v>0.61599271937381872</v>
      </c>
      <c r="AG28" s="4">
        <f t="shared" si="74"/>
        <v>0.68233039684484542</v>
      </c>
      <c r="AH28" s="4">
        <f t="shared" si="74"/>
        <v>0.74866807431587201</v>
      </c>
      <c r="AI28" s="4">
        <f t="shared" si="74"/>
        <v>0.80552894071960901</v>
      </c>
      <c r="AJ28" s="4">
        <f t="shared" si="74"/>
        <v>0.86870768116820596</v>
      </c>
      <c r="AK28" s="10">
        <f>$G$28+$H$28+I28+W28</f>
        <v>3.0137019293813072</v>
      </c>
      <c r="AL28" s="10">
        <f t="shared" ref="AL28:AX28" si="75">$G$28+$H$28+J28+X28</f>
        <v>3.1452912996056059</v>
      </c>
      <c r="AM28" s="10">
        <f t="shared" si="75"/>
        <v>3.303198543874764</v>
      </c>
      <c r="AN28" s="10">
        <f t="shared" si="75"/>
        <v>3.4874236621887817</v>
      </c>
      <c r="AO28" s="10">
        <f t="shared" si="75"/>
        <v>3.7111255915700889</v>
      </c>
      <c r="AP28" s="10">
        <f t="shared" si="75"/>
        <v>3.9743043320186855</v>
      </c>
      <c r="AQ28" s="10">
        <f t="shared" si="75"/>
        <v>4.2769598835345715</v>
      </c>
      <c r="AR28" s="10">
        <f t="shared" si="75"/>
        <v>4.6190922461177477</v>
      </c>
      <c r="AS28" s="10">
        <f t="shared" si="75"/>
        <v>5.0007014197682125</v>
      </c>
      <c r="AT28" s="10">
        <f t="shared" si="75"/>
        <v>5.3559927193738188</v>
      </c>
      <c r="AU28" s="10">
        <f t="shared" si="75"/>
        <v>5.6323303968448455</v>
      </c>
      <c r="AV28" s="10">
        <f t="shared" si="75"/>
        <v>5.9086680743158722</v>
      </c>
      <c r="AW28" s="10">
        <f t="shared" si="75"/>
        <v>6.1455289407196085</v>
      </c>
      <c r="AX28" s="10">
        <f t="shared" si="75"/>
        <v>6.408707681168206</v>
      </c>
    </row>
    <row r="29" spans="1:50" x14ac:dyDescent="0.3">
      <c r="A29" s="7">
        <v>8534720</v>
      </c>
      <c r="B29" s="8" t="s">
        <v>90</v>
      </c>
      <c r="C29" s="7">
        <v>46186</v>
      </c>
      <c r="D29" s="7">
        <v>39.356667000000002</v>
      </c>
      <c r="E29" s="7">
        <v>-74.418053</v>
      </c>
      <c r="F29" s="17">
        <v>26.545336361974002</v>
      </c>
      <c r="G29" s="4">
        <v>0.73</v>
      </c>
      <c r="H29" s="4">
        <v>1.44</v>
      </c>
      <c r="I29" s="7">
        <v>0.18</v>
      </c>
      <c r="J29" s="7">
        <v>0.28000000000000003</v>
      </c>
      <c r="K29" s="7">
        <v>0.39</v>
      </c>
      <c r="L29" s="7">
        <v>0.53</v>
      </c>
      <c r="M29" s="7">
        <v>0.70000000000000007</v>
      </c>
      <c r="N29" s="7">
        <v>0.9</v>
      </c>
      <c r="O29" s="7">
        <v>1.1300000000000001</v>
      </c>
      <c r="P29" s="7">
        <v>1.4</v>
      </c>
      <c r="Q29" s="7">
        <v>1.69</v>
      </c>
      <c r="R29" s="7">
        <v>1.96</v>
      </c>
      <c r="S29" s="7">
        <v>2.1800000000000002</v>
      </c>
      <c r="T29" s="7">
        <v>2.39</v>
      </c>
      <c r="U29" s="7">
        <v>2.58</v>
      </c>
      <c r="V29" s="7">
        <v>2.77</v>
      </c>
      <c r="W29" s="4">
        <f t="shared" ref="W29:AJ29" si="76">$F$29/100*I29</f>
        <v>4.7781605451553202E-2</v>
      </c>
      <c r="X29" s="4">
        <f t="shared" si="76"/>
        <v>7.4326941813527211E-2</v>
      </c>
      <c r="Y29" s="4">
        <f t="shared" si="76"/>
        <v>0.10352681181169862</v>
      </c>
      <c r="Z29" s="4">
        <f t="shared" si="76"/>
        <v>0.14069028271846223</v>
      </c>
      <c r="AA29" s="4">
        <f t="shared" si="76"/>
        <v>0.18581735453381804</v>
      </c>
      <c r="AB29" s="4">
        <f t="shared" si="76"/>
        <v>0.23890802725776603</v>
      </c>
      <c r="AC29" s="4">
        <f t="shared" si="76"/>
        <v>0.29996230089030629</v>
      </c>
      <c r="AD29" s="4">
        <f t="shared" si="76"/>
        <v>0.37163470906763602</v>
      </c>
      <c r="AE29" s="4">
        <f t="shared" si="76"/>
        <v>0.44861618451736063</v>
      </c>
      <c r="AF29" s="4">
        <f t="shared" si="76"/>
        <v>0.52028859269469041</v>
      </c>
      <c r="AG29" s="4">
        <f t="shared" si="76"/>
        <v>0.57868833269103337</v>
      </c>
      <c r="AH29" s="4">
        <f t="shared" si="76"/>
        <v>0.63443353905117872</v>
      </c>
      <c r="AI29" s="4">
        <f t="shared" si="76"/>
        <v>0.68486967813892929</v>
      </c>
      <c r="AJ29" s="4">
        <f t="shared" si="76"/>
        <v>0.73530581722667987</v>
      </c>
      <c r="AK29" s="10">
        <f>$G$29+$H$29+I29+W29</f>
        <v>2.3977816054515535</v>
      </c>
      <c r="AL29" s="10">
        <f t="shared" ref="AL29:AX29" si="77">$G$29+$H$29+J29+X29</f>
        <v>2.5243269418135275</v>
      </c>
      <c r="AM29" s="10">
        <f t="shared" si="77"/>
        <v>2.6635268118116988</v>
      </c>
      <c r="AN29" s="10">
        <f t="shared" si="77"/>
        <v>2.8406902827184624</v>
      </c>
      <c r="AO29" s="10">
        <f t="shared" si="77"/>
        <v>3.0558173545338181</v>
      </c>
      <c r="AP29" s="10">
        <f t="shared" si="77"/>
        <v>3.308908027257766</v>
      </c>
      <c r="AQ29" s="10">
        <f t="shared" si="77"/>
        <v>3.5999623008903061</v>
      </c>
      <c r="AR29" s="10">
        <f t="shared" si="77"/>
        <v>3.9416347090676358</v>
      </c>
      <c r="AS29" s="10">
        <f t="shared" si="77"/>
        <v>4.3086161845173603</v>
      </c>
      <c r="AT29" s="10">
        <f t="shared" si="77"/>
        <v>4.6502885926946904</v>
      </c>
      <c r="AU29" s="10">
        <f t="shared" si="77"/>
        <v>4.9286883326910331</v>
      </c>
      <c r="AV29" s="10">
        <f t="shared" si="77"/>
        <v>5.1944335390511789</v>
      </c>
      <c r="AW29" s="10">
        <f t="shared" si="77"/>
        <v>5.434869678138929</v>
      </c>
      <c r="AX29" s="10">
        <f t="shared" si="77"/>
        <v>5.675305817226679</v>
      </c>
    </row>
    <row r="30" spans="1:50" x14ac:dyDescent="0.3">
      <c r="A30" s="7">
        <v>8536110</v>
      </c>
      <c r="B30" s="8" t="s">
        <v>88</v>
      </c>
      <c r="C30" s="7">
        <v>46185</v>
      </c>
      <c r="D30" s="7">
        <v>38.968299999999999</v>
      </c>
      <c r="E30" s="7">
        <v>-74.959998999999996</v>
      </c>
      <c r="F30" s="12">
        <v>16.643824051816033</v>
      </c>
      <c r="G30" s="4">
        <v>0.88</v>
      </c>
      <c r="H30" s="4">
        <v>1.1599999999999999</v>
      </c>
      <c r="I30" s="7">
        <v>0.16999999999999998</v>
      </c>
      <c r="J30" s="7">
        <v>0.27</v>
      </c>
      <c r="K30" s="7">
        <v>0.38</v>
      </c>
      <c r="L30" s="7">
        <v>0.52</v>
      </c>
      <c r="M30" s="7">
        <v>0.69000000000000006</v>
      </c>
      <c r="N30" s="7">
        <v>0.89</v>
      </c>
      <c r="O30" s="7">
        <v>1.1100000000000001</v>
      </c>
      <c r="P30" s="7">
        <v>1.3800000000000001</v>
      </c>
      <c r="Q30" s="7">
        <v>1.67</v>
      </c>
      <c r="R30" s="7">
        <v>1.95</v>
      </c>
      <c r="S30" s="7">
        <v>2.16</v>
      </c>
      <c r="T30" s="7">
        <v>2.36</v>
      </c>
      <c r="U30" s="7">
        <v>2.5499999999999998</v>
      </c>
      <c r="V30" s="7">
        <v>2.75</v>
      </c>
      <c r="W30" s="4">
        <f t="shared" ref="W30:AJ30" si="78">$F$30/100*I30</f>
        <v>2.8294500888087253E-2</v>
      </c>
      <c r="X30" s="4">
        <f t="shared" si="78"/>
        <v>4.4938324939903296E-2</v>
      </c>
      <c r="Y30" s="4">
        <f t="shared" si="78"/>
        <v>6.3246531396900924E-2</v>
      </c>
      <c r="Z30" s="4">
        <f t="shared" si="78"/>
        <v>8.6547885069443373E-2</v>
      </c>
      <c r="AA30" s="4">
        <f t="shared" si="78"/>
        <v>0.11484238595753064</v>
      </c>
      <c r="AB30" s="4">
        <f t="shared" si="78"/>
        <v>0.14813003406116271</v>
      </c>
      <c r="AC30" s="4">
        <f t="shared" si="78"/>
        <v>0.18474644697515799</v>
      </c>
      <c r="AD30" s="4">
        <f t="shared" si="78"/>
        <v>0.22968477191506129</v>
      </c>
      <c r="AE30" s="4">
        <f t="shared" si="78"/>
        <v>0.27795186166532776</v>
      </c>
      <c r="AF30" s="4">
        <f t="shared" si="78"/>
        <v>0.32455456901041263</v>
      </c>
      <c r="AG30" s="4">
        <f t="shared" si="78"/>
        <v>0.35950659951922637</v>
      </c>
      <c r="AH30" s="4">
        <f t="shared" si="78"/>
        <v>0.39279424762285836</v>
      </c>
      <c r="AI30" s="4">
        <f t="shared" si="78"/>
        <v>0.42441751332130884</v>
      </c>
      <c r="AJ30" s="4">
        <f t="shared" si="78"/>
        <v>0.45770516142494094</v>
      </c>
      <c r="AK30" s="10">
        <f>$G$30+$H$30+I30+W30</f>
        <v>2.2382945008880872</v>
      </c>
      <c r="AL30" s="10">
        <f t="shared" ref="AL30:AX30" si="79">$G$30+$H$30+J30+X30</f>
        <v>2.3549383249399032</v>
      </c>
      <c r="AM30" s="10">
        <f t="shared" si="79"/>
        <v>2.483246531396901</v>
      </c>
      <c r="AN30" s="10">
        <f t="shared" si="79"/>
        <v>2.6465478850694435</v>
      </c>
      <c r="AO30" s="10">
        <f t="shared" si="79"/>
        <v>2.8448423859575307</v>
      </c>
      <c r="AP30" s="10">
        <f t="shared" si="79"/>
        <v>3.078130034061163</v>
      </c>
      <c r="AQ30" s="10">
        <f t="shared" si="79"/>
        <v>3.3347464469751582</v>
      </c>
      <c r="AR30" s="10">
        <f t="shared" si="79"/>
        <v>3.6496847719150614</v>
      </c>
      <c r="AS30" s="10">
        <f t="shared" si="79"/>
        <v>3.9879518616653278</v>
      </c>
      <c r="AT30" s="10">
        <f t="shared" si="79"/>
        <v>4.3145545690104132</v>
      </c>
      <c r="AU30" s="10">
        <f t="shared" si="79"/>
        <v>4.5595065995192261</v>
      </c>
      <c r="AV30" s="10">
        <f t="shared" si="79"/>
        <v>4.7927942476228589</v>
      </c>
      <c r="AW30" s="10">
        <f t="shared" si="79"/>
        <v>5.0144175133213089</v>
      </c>
      <c r="AX30" s="10">
        <f t="shared" si="79"/>
        <v>5.2477051614249408</v>
      </c>
    </row>
    <row r="31" spans="1:50" x14ac:dyDescent="0.3">
      <c r="A31" s="7">
        <v>8545240</v>
      </c>
      <c r="B31" s="8" t="s">
        <v>64</v>
      </c>
      <c r="C31" s="7">
        <v>46545</v>
      </c>
      <c r="D31" s="7">
        <v>39.933300000000003</v>
      </c>
      <c r="E31" s="7">
        <v>-75.141700999999998</v>
      </c>
      <c r="F31" s="17">
        <v>21.469838371102998</v>
      </c>
      <c r="G31" s="4">
        <v>0.98</v>
      </c>
      <c r="H31" s="4">
        <v>1.27</v>
      </c>
      <c r="I31" s="7">
        <v>0.16</v>
      </c>
      <c r="J31" s="7">
        <v>0.25</v>
      </c>
      <c r="K31" s="7">
        <v>0.36000000000000004</v>
      </c>
      <c r="L31" s="7">
        <v>0.49</v>
      </c>
      <c r="M31" s="7">
        <v>0.65</v>
      </c>
      <c r="N31" s="7">
        <v>0.83000000000000007</v>
      </c>
      <c r="O31" s="7">
        <v>1.05</v>
      </c>
      <c r="P31" s="7">
        <v>1.31</v>
      </c>
      <c r="Q31" s="7">
        <v>1.59</v>
      </c>
      <c r="R31" s="7">
        <v>1.85</v>
      </c>
      <c r="S31" s="7">
        <v>2.0499999999999998</v>
      </c>
      <c r="T31" s="7">
        <v>2.25</v>
      </c>
      <c r="U31" s="7">
        <v>2.42</v>
      </c>
      <c r="V31" s="7">
        <v>2.61</v>
      </c>
      <c r="W31" s="4">
        <f t="shared" ref="W31:AJ31" si="80">$F$31/100*I31</f>
        <v>3.4351741393764797E-2</v>
      </c>
      <c r="X31" s="4">
        <f t="shared" si="80"/>
        <v>5.3674595927757494E-2</v>
      </c>
      <c r="Y31" s="4">
        <f t="shared" si="80"/>
        <v>7.7291418135970805E-2</v>
      </c>
      <c r="Z31" s="4">
        <f t="shared" si="80"/>
        <v>0.10520220801840469</v>
      </c>
      <c r="AA31" s="4">
        <f t="shared" si="80"/>
        <v>0.1395539494121695</v>
      </c>
      <c r="AB31" s="4">
        <f t="shared" si="80"/>
        <v>0.1781996584801549</v>
      </c>
      <c r="AC31" s="4">
        <f t="shared" si="80"/>
        <v>0.22543330289658148</v>
      </c>
      <c r="AD31" s="4">
        <f t="shared" si="80"/>
        <v>0.28125488266144927</v>
      </c>
      <c r="AE31" s="4">
        <f t="shared" si="80"/>
        <v>0.34137043010053769</v>
      </c>
      <c r="AF31" s="4">
        <f t="shared" si="80"/>
        <v>0.39719200986540548</v>
      </c>
      <c r="AG31" s="4">
        <f t="shared" si="80"/>
        <v>0.44013168660761143</v>
      </c>
      <c r="AH31" s="4">
        <f t="shared" si="80"/>
        <v>0.48307136334981743</v>
      </c>
      <c r="AI31" s="4">
        <f t="shared" si="80"/>
        <v>0.51957008858069254</v>
      </c>
      <c r="AJ31" s="4">
        <f t="shared" si="80"/>
        <v>0.56036278148578822</v>
      </c>
      <c r="AK31" s="10">
        <f>$G$31+$H$31+I31+W31</f>
        <v>2.4443517413937648</v>
      </c>
      <c r="AL31" s="10">
        <f t="shared" ref="AL31:AX31" si="81">$G$31+$H$31+J31+X31</f>
        <v>2.5536745959277574</v>
      </c>
      <c r="AM31" s="10">
        <f t="shared" si="81"/>
        <v>2.6872914181359708</v>
      </c>
      <c r="AN31" s="10">
        <f t="shared" si="81"/>
        <v>2.8452022080184047</v>
      </c>
      <c r="AO31" s="10">
        <f t="shared" si="81"/>
        <v>3.0395539494121695</v>
      </c>
      <c r="AP31" s="10">
        <f t="shared" si="81"/>
        <v>3.2581996584801551</v>
      </c>
      <c r="AQ31" s="10">
        <f t="shared" si="81"/>
        <v>3.5254333028965812</v>
      </c>
      <c r="AR31" s="10">
        <f t="shared" si="81"/>
        <v>3.8412548826614494</v>
      </c>
      <c r="AS31" s="10">
        <f t="shared" si="81"/>
        <v>4.1813704301005377</v>
      </c>
      <c r="AT31" s="10">
        <f t="shared" si="81"/>
        <v>4.4971920098654055</v>
      </c>
      <c r="AU31" s="10">
        <f t="shared" si="81"/>
        <v>4.7401316866076115</v>
      </c>
      <c r="AV31" s="10">
        <f t="shared" si="81"/>
        <v>4.9830713633498176</v>
      </c>
      <c r="AW31" s="10">
        <f t="shared" si="81"/>
        <v>5.1895700885806928</v>
      </c>
      <c r="AX31" s="10">
        <f t="shared" si="81"/>
        <v>5.420362781485788</v>
      </c>
    </row>
    <row r="32" spans="1:50" x14ac:dyDescent="0.3">
      <c r="A32" s="7">
        <v>8557380</v>
      </c>
      <c r="B32" s="8" t="s">
        <v>79</v>
      </c>
      <c r="C32" s="7">
        <v>46185</v>
      </c>
      <c r="D32" s="7">
        <v>38.781700000000001</v>
      </c>
      <c r="E32" s="7">
        <v>-75.120002999999997</v>
      </c>
      <c r="F32" s="17">
        <v>31.257228152623799</v>
      </c>
      <c r="G32" s="4">
        <v>0.74</v>
      </c>
      <c r="H32" s="4">
        <v>1.47</v>
      </c>
      <c r="I32" s="7">
        <v>0.16999999999999998</v>
      </c>
      <c r="J32" s="7">
        <v>0.27</v>
      </c>
      <c r="K32" s="7">
        <v>0.38</v>
      </c>
      <c r="L32" s="7">
        <v>0.51</v>
      </c>
      <c r="M32" s="7">
        <v>0.68</v>
      </c>
      <c r="N32" s="7">
        <v>0.88</v>
      </c>
      <c r="O32" s="7">
        <v>1.1000000000000001</v>
      </c>
      <c r="P32" s="7">
        <v>1.36</v>
      </c>
      <c r="Q32" s="7">
        <v>1.6400000000000001</v>
      </c>
      <c r="R32" s="7">
        <v>1.93</v>
      </c>
      <c r="S32" s="7">
        <v>2.14</v>
      </c>
      <c r="T32" s="7">
        <v>2.33</v>
      </c>
      <c r="U32" s="7">
        <v>2.52</v>
      </c>
      <c r="V32" s="7">
        <v>2.71</v>
      </c>
      <c r="W32" s="4">
        <f t="shared" ref="W32:AJ32" si="82">$F$32/100*I32</f>
        <v>5.3137287859460453E-2</v>
      </c>
      <c r="X32" s="4">
        <f t="shared" si="82"/>
        <v>8.4394516012084267E-2</v>
      </c>
      <c r="Y32" s="4">
        <f t="shared" si="82"/>
        <v>0.11877746697997044</v>
      </c>
      <c r="Z32" s="4">
        <f t="shared" si="82"/>
        <v>0.15941186357838139</v>
      </c>
      <c r="AA32" s="4">
        <f t="shared" si="82"/>
        <v>0.21254915143784187</v>
      </c>
      <c r="AB32" s="4">
        <f t="shared" si="82"/>
        <v>0.27506360774308947</v>
      </c>
      <c r="AC32" s="4">
        <f t="shared" si="82"/>
        <v>0.34382950967886183</v>
      </c>
      <c r="AD32" s="4">
        <f t="shared" si="82"/>
        <v>0.42509830287568373</v>
      </c>
      <c r="AE32" s="4">
        <f t="shared" si="82"/>
        <v>0.51261854170303034</v>
      </c>
      <c r="AF32" s="4">
        <f t="shared" si="82"/>
        <v>0.6032645033456393</v>
      </c>
      <c r="AG32" s="4">
        <f t="shared" si="82"/>
        <v>0.66890468246614931</v>
      </c>
      <c r="AH32" s="4">
        <f t="shared" si="82"/>
        <v>0.72829341595613462</v>
      </c>
      <c r="AI32" s="4">
        <f t="shared" si="82"/>
        <v>0.78768214944611981</v>
      </c>
      <c r="AJ32" s="4">
        <f t="shared" si="82"/>
        <v>0.847070882936105</v>
      </c>
      <c r="AK32" s="10">
        <f>$G$32+$H$32+I32+W32</f>
        <v>2.4331372878594602</v>
      </c>
      <c r="AL32" s="10">
        <f t="shared" ref="AL32:AX32" si="83">$G$32+$H$32+J32+X32</f>
        <v>2.5643945160120842</v>
      </c>
      <c r="AM32" s="10">
        <f t="shared" si="83"/>
        <v>2.7087774669799702</v>
      </c>
      <c r="AN32" s="10">
        <f t="shared" si="83"/>
        <v>2.879411863578381</v>
      </c>
      <c r="AO32" s="10">
        <f t="shared" si="83"/>
        <v>3.102549151437842</v>
      </c>
      <c r="AP32" s="10">
        <f t="shared" si="83"/>
        <v>3.3650636077430893</v>
      </c>
      <c r="AQ32" s="10">
        <f t="shared" si="83"/>
        <v>3.6538295096788618</v>
      </c>
      <c r="AR32" s="10">
        <f t="shared" si="83"/>
        <v>3.9950983028756841</v>
      </c>
      <c r="AS32" s="10">
        <f t="shared" si="83"/>
        <v>4.3626185417030303</v>
      </c>
      <c r="AT32" s="10">
        <f t="shared" si="83"/>
        <v>4.7432645033456389</v>
      </c>
      <c r="AU32" s="10">
        <f t="shared" si="83"/>
        <v>5.0189046824661485</v>
      </c>
      <c r="AV32" s="10">
        <f t="shared" si="83"/>
        <v>5.2682934159561343</v>
      </c>
      <c r="AW32" s="10">
        <f t="shared" si="83"/>
        <v>5.5176821494461201</v>
      </c>
      <c r="AX32" s="10">
        <f t="shared" si="83"/>
        <v>5.767070882936105</v>
      </c>
    </row>
    <row r="33" spans="1:50" x14ac:dyDescent="0.3">
      <c r="A33" s="7">
        <v>8571892</v>
      </c>
      <c r="B33" s="8" t="s">
        <v>78</v>
      </c>
      <c r="C33" s="7">
        <v>46184</v>
      </c>
      <c r="D33" s="7">
        <v>38.572499999999998</v>
      </c>
      <c r="E33" s="7">
        <v>-76.061667</v>
      </c>
      <c r="F33" s="17">
        <v>50.264221141720199</v>
      </c>
      <c r="G33" s="4">
        <v>0.31</v>
      </c>
      <c r="H33" s="4">
        <v>1.1299999999999999</v>
      </c>
      <c r="I33" s="7">
        <v>0.16999999999999998</v>
      </c>
      <c r="J33" s="7">
        <v>0.26</v>
      </c>
      <c r="K33" s="7">
        <v>0.38</v>
      </c>
      <c r="L33" s="7">
        <v>0.51</v>
      </c>
      <c r="M33" s="7">
        <v>0.68</v>
      </c>
      <c r="N33" s="7">
        <v>0.87</v>
      </c>
      <c r="O33" s="7">
        <v>1.0900000000000001</v>
      </c>
      <c r="P33" s="7">
        <v>1.36</v>
      </c>
      <c r="Q33" s="7">
        <v>1.6400000000000001</v>
      </c>
      <c r="R33" s="7">
        <v>1.92</v>
      </c>
      <c r="S33" s="7">
        <v>2.13</v>
      </c>
      <c r="T33" s="7">
        <v>2.3199999999999998</v>
      </c>
      <c r="U33" s="7">
        <v>2.5100000000000002</v>
      </c>
      <c r="V33" s="7">
        <v>2.71</v>
      </c>
      <c r="W33" s="4">
        <f t="shared" ref="W33:AJ33" si="84">$F$33/100*I33</f>
        <v>8.5449175940924327E-2</v>
      </c>
      <c r="X33" s="4">
        <f t="shared" si="84"/>
        <v>0.13068697496847254</v>
      </c>
      <c r="Y33" s="4">
        <f t="shared" si="84"/>
        <v>0.19100404033853677</v>
      </c>
      <c r="Z33" s="4">
        <f t="shared" si="84"/>
        <v>0.25634752782277304</v>
      </c>
      <c r="AA33" s="4">
        <f t="shared" si="84"/>
        <v>0.34179670376369736</v>
      </c>
      <c r="AB33" s="4">
        <f t="shared" si="84"/>
        <v>0.43729872393296576</v>
      </c>
      <c r="AC33" s="4">
        <f t="shared" si="84"/>
        <v>0.54788001044475021</v>
      </c>
      <c r="AD33" s="4">
        <f t="shared" si="84"/>
        <v>0.68359340752739473</v>
      </c>
      <c r="AE33" s="4">
        <f t="shared" si="84"/>
        <v>0.82433322672421139</v>
      </c>
      <c r="AF33" s="4">
        <f t="shared" si="84"/>
        <v>0.96507304592102783</v>
      </c>
      <c r="AG33" s="4">
        <f t="shared" si="84"/>
        <v>1.0706279103186402</v>
      </c>
      <c r="AH33" s="4">
        <f t="shared" si="84"/>
        <v>1.1661299304879085</v>
      </c>
      <c r="AI33" s="4">
        <f t="shared" si="84"/>
        <v>1.2616319506571771</v>
      </c>
      <c r="AJ33" s="4">
        <f t="shared" si="84"/>
        <v>1.3621603929406174</v>
      </c>
      <c r="AK33" s="10">
        <f>$G$33+$H$33+I33+W33</f>
        <v>1.6954491759409243</v>
      </c>
      <c r="AL33" s="10">
        <f t="shared" ref="AL33:AX33" si="85">$G$33+$H$33+J33+X33</f>
        <v>1.8306869749684724</v>
      </c>
      <c r="AM33" s="10">
        <f t="shared" si="85"/>
        <v>2.0110040403385367</v>
      </c>
      <c r="AN33" s="10">
        <f t="shared" si="85"/>
        <v>2.2063475278227731</v>
      </c>
      <c r="AO33" s="10">
        <f t="shared" si="85"/>
        <v>2.4617967037636976</v>
      </c>
      <c r="AP33" s="10">
        <f t="shared" si="85"/>
        <v>2.7472987239329658</v>
      </c>
      <c r="AQ33" s="10">
        <f t="shared" si="85"/>
        <v>3.0778800104447503</v>
      </c>
      <c r="AR33" s="10">
        <f t="shared" si="85"/>
        <v>3.4835934075273944</v>
      </c>
      <c r="AS33" s="10">
        <f t="shared" si="85"/>
        <v>3.9043332267242112</v>
      </c>
      <c r="AT33" s="10">
        <f t="shared" si="85"/>
        <v>4.3250730459210276</v>
      </c>
      <c r="AU33" s="10">
        <f t="shared" si="85"/>
        <v>4.6406279103186403</v>
      </c>
      <c r="AV33" s="10">
        <f t="shared" si="85"/>
        <v>4.9261299304879085</v>
      </c>
      <c r="AW33" s="10">
        <f t="shared" si="85"/>
        <v>5.2116319506571775</v>
      </c>
      <c r="AX33" s="10">
        <f t="shared" si="85"/>
        <v>5.5121603929406175</v>
      </c>
    </row>
    <row r="34" spans="1:50" ht="72" x14ac:dyDescent="0.3">
      <c r="A34" s="7">
        <v>8574680</v>
      </c>
      <c r="B34" s="8" t="s">
        <v>135</v>
      </c>
      <c r="C34" s="7">
        <v>46183</v>
      </c>
      <c r="D34" s="7">
        <v>39.266944000000002</v>
      </c>
      <c r="E34" s="7">
        <v>-76.579443999999995</v>
      </c>
      <c r="F34" s="17">
        <v>38.671879409630797</v>
      </c>
      <c r="G34" s="4">
        <v>0.26</v>
      </c>
      <c r="H34" s="4">
        <v>1.67</v>
      </c>
      <c r="I34" s="7">
        <v>0.16</v>
      </c>
      <c r="J34" s="7">
        <v>0.26</v>
      </c>
      <c r="K34" s="7">
        <v>0.36000000000000004</v>
      </c>
      <c r="L34" s="7">
        <v>0.49</v>
      </c>
      <c r="M34" s="7">
        <v>0.66</v>
      </c>
      <c r="N34" s="7">
        <v>0.85</v>
      </c>
      <c r="O34" s="7">
        <v>1.07</v>
      </c>
      <c r="P34" s="7">
        <v>1.32</v>
      </c>
      <c r="Q34" s="7">
        <v>1.6</v>
      </c>
      <c r="R34" s="7">
        <v>1.87</v>
      </c>
      <c r="S34" s="7">
        <v>2.08</v>
      </c>
      <c r="T34" s="7">
        <v>2.27</v>
      </c>
      <c r="U34" s="7">
        <v>2.4500000000000002</v>
      </c>
      <c r="V34" s="7">
        <v>2.65</v>
      </c>
      <c r="W34" s="4">
        <f t="shared" ref="W34:AJ34" si="86">$F$34/100*I34</f>
        <v>6.1875007055409277E-2</v>
      </c>
      <c r="X34" s="4">
        <f t="shared" si="86"/>
        <v>0.10054688646504008</v>
      </c>
      <c r="Y34" s="4">
        <f t="shared" si="86"/>
        <v>0.13921876587467089</v>
      </c>
      <c r="Z34" s="4">
        <f t="shared" si="86"/>
        <v>0.18949220910719092</v>
      </c>
      <c r="AA34" s="4">
        <f t="shared" si="86"/>
        <v>0.25523440410356329</v>
      </c>
      <c r="AB34" s="4">
        <f t="shared" si="86"/>
        <v>0.3287109749818618</v>
      </c>
      <c r="AC34" s="4">
        <f t="shared" si="86"/>
        <v>0.41378910968304961</v>
      </c>
      <c r="AD34" s="4">
        <f t="shared" si="86"/>
        <v>0.51046880820712659</v>
      </c>
      <c r="AE34" s="4">
        <f t="shared" si="86"/>
        <v>0.61875007055409281</v>
      </c>
      <c r="AF34" s="4">
        <f t="shared" si="86"/>
        <v>0.72316414496009596</v>
      </c>
      <c r="AG34" s="4">
        <f t="shared" si="86"/>
        <v>0.80437509172032062</v>
      </c>
      <c r="AH34" s="4">
        <f t="shared" si="86"/>
        <v>0.87785166259861913</v>
      </c>
      <c r="AI34" s="4">
        <f t="shared" si="86"/>
        <v>0.94746104553595467</v>
      </c>
      <c r="AJ34" s="4">
        <f t="shared" si="86"/>
        <v>1.0248048043552163</v>
      </c>
      <c r="AK34" s="10">
        <f>$G$34+$H$34+I34+W34</f>
        <v>2.1518750070554091</v>
      </c>
      <c r="AL34" s="10">
        <f t="shared" ref="AL34:AX34" si="87">$G$34+$H$34+J34+X34</f>
        <v>2.29054688646504</v>
      </c>
      <c r="AM34" s="10">
        <f t="shared" si="87"/>
        <v>2.4292187658746709</v>
      </c>
      <c r="AN34" s="10">
        <f t="shared" si="87"/>
        <v>2.609492209107191</v>
      </c>
      <c r="AO34" s="10">
        <f t="shared" si="87"/>
        <v>2.8452344041035631</v>
      </c>
      <c r="AP34" s="10">
        <f t="shared" si="87"/>
        <v>3.1087109749818618</v>
      </c>
      <c r="AQ34" s="10">
        <f t="shared" si="87"/>
        <v>3.4137891096830497</v>
      </c>
      <c r="AR34" s="10">
        <f t="shared" si="87"/>
        <v>3.7604688082071265</v>
      </c>
      <c r="AS34" s="10">
        <f t="shared" si="87"/>
        <v>4.148750070554093</v>
      </c>
      <c r="AT34" s="10">
        <f t="shared" si="87"/>
        <v>4.5231641449600959</v>
      </c>
      <c r="AU34" s="10">
        <f t="shared" si="87"/>
        <v>4.8143750917203203</v>
      </c>
      <c r="AV34" s="10">
        <f t="shared" si="87"/>
        <v>5.0778516625986194</v>
      </c>
      <c r="AW34" s="10">
        <f t="shared" si="87"/>
        <v>5.327461045535955</v>
      </c>
      <c r="AX34" s="10">
        <f t="shared" si="87"/>
        <v>5.6048048043552168</v>
      </c>
    </row>
    <row r="35" spans="1:50" x14ac:dyDescent="0.3">
      <c r="A35" s="7">
        <v>8575512</v>
      </c>
      <c r="B35" s="8" t="s">
        <v>73</v>
      </c>
      <c r="C35" s="7">
        <v>46184</v>
      </c>
      <c r="D35" s="7">
        <v>38.983280000000001</v>
      </c>
      <c r="E35" s="7">
        <v>-76.4816</v>
      </c>
      <c r="F35" s="17">
        <v>40.147729762104802</v>
      </c>
      <c r="G35" s="4">
        <v>0.22</v>
      </c>
      <c r="H35" s="4">
        <v>1.51</v>
      </c>
      <c r="I35" s="7">
        <v>0.16999999999999998</v>
      </c>
      <c r="J35" s="7">
        <v>0.26</v>
      </c>
      <c r="K35" s="7">
        <v>0.37</v>
      </c>
      <c r="L35" s="7">
        <v>0.5</v>
      </c>
      <c r="M35" s="7">
        <v>0.68</v>
      </c>
      <c r="N35" s="7">
        <v>0.87</v>
      </c>
      <c r="O35" s="7">
        <v>1.0900000000000001</v>
      </c>
      <c r="P35" s="7">
        <v>1.35</v>
      </c>
      <c r="Q35" s="7">
        <v>1.6300000000000001</v>
      </c>
      <c r="R35" s="7">
        <v>1.91</v>
      </c>
      <c r="S35" s="7">
        <v>2.12</v>
      </c>
      <c r="T35" s="7">
        <v>2.3199999999999998</v>
      </c>
      <c r="U35" s="7">
        <v>2.5</v>
      </c>
      <c r="V35" s="7">
        <v>2.69</v>
      </c>
      <c r="W35" s="4">
        <f t="shared" ref="W35:AJ35" si="88">$F$35/100*I35</f>
        <v>6.8251140595578158E-2</v>
      </c>
      <c r="X35" s="4">
        <f t="shared" si="88"/>
        <v>0.10438409738147249</v>
      </c>
      <c r="Y35" s="4">
        <f t="shared" si="88"/>
        <v>0.14854660011978776</v>
      </c>
      <c r="Z35" s="4">
        <f t="shared" si="88"/>
        <v>0.200738648810524</v>
      </c>
      <c r="AA35" s="4">
        <f t="shared" si="88"/>
        <v>0.27300456238231269</v>
      </c>
      <c r="AB35" s="4">
        <f t="shared" si="88"/>
        <v>0.34928524893031176</v>
      </c>
      <c r="AC35" s="4">
        <f t="shared" si="88"/>
        <v>0.43761025440694235</v>
      </c>
      <c r="AD35" s="4">
        <f t="shared" si="88"/>
        <v>0.54199435178841482</v>
      </c>
      <c r="AE35" s="4">
        <f t="shared" si="88"/>
        <v>0.65440799512230829</v>
      </c>
      <c r="AF35" s="4">
        <f t="shared" si="88"/>
        <v>0.76682163845620166</v>
      </c>
      <c r="AG35" s="4">
        <f t="shared" si="88"/>
        <v>0.85113187095662179</v>
      </c>
      <c r="AH35" s="4">
        <f t="shared" si="88"/>
        <v>0.93142733048083126</v>
      </c>
      <c r="AI35" s="4">
        <f t="shared" si="88"/>
        <v>1.0036932440526201</v>
      </c>
      <c r="AJ35" s="4">
        <f t="shared" si="88"/>
        <v>1.0799739306006191</v>
      </c>
      <c r="AK35" s="10">
        <f>$G$35+$H$35+I35+W35</f>
        <v>1.968251140595578</v>
      </c>
      <c r="AL35" s="10">
        <f t="shared" ref="AL35:AX35" si="89">$G$35+$H$35+J35+X35</f>
        <v>2.0943840973814725</v>
      </c>
      <c r="AM35" s="10">
        <f t="shared" si="89"/>
        <v>2.2485466001197878</v>
      </c>
      <c r="AN35" s="10">
        <f t="shared" si="89"/>
        <v>2.4307386488105238</v>
      </c>
      <c r="AO35" s="10">
        <f t="shared" si="89"/>
        <v>2.6830045623823127</v>
      </c>
      <c r="AP35" s="10">
        <f t="shared" si="89"/>
        <v>2.9492852489303116</v>
      </c>
      <c r="AQ35" s="10">
        <f t="shared" si="89"/>
        <v>3.2576102544069427</v>
      </c>
      <c r="AR35" s="10">
        <f t="shared" si="89"/>
        <v>3.6219943517884148</v>
      </c>
      <c r="AS35" s="10">
        <f t="shared" si="89"/>
        <v>4.0144079951223084</v>
      </c>
      <c r="AT35" s="10">
        <f t="shared" si="89"/>
        <v>4.4068216384562016</v>
      </c>
      <c r="AU35" s="10">
        <f t="shared" si="89"/>
        <v>4.7011318709566217</v>
      </c>
      <c r="AV35" s="10">
        <f t="shared" si="89"/>
        <v>4.9814273304808312</v>
      </c>
      <c r="AW35" s="10">
        <f t="shared" si="89"/>
        <v>5.2336932440526205</v>
      </c>
      <c r="AX35" s="10">
        <f t="shared" si="89"/>
        <v>5.4999739306006195</v>
      </c>
    </row>
    <row r="36" spans="1:50" ht="28.8" x14ac:dyDescent="0.3">
      <c r="A36" s="7">
        <v>8577330</v>
      </c>
      <c r="B36" s="8" t="s">
        <v>143</v>
      </c>
      <c r="C36" s="7">
        <v>45824</v>
      </c>
      <c r="D36" s="7">
        <v>38.317222000000001</v>
      </c>
      <c r="E36" s="7">
        <v>-76.450833000000003</v>
      </c>
      <c r="F36" s="12">
        <v>42.733883928092375</v>
      </c>
      <c r="G36" s="4">
        <v>0.22</v>
      </c>
      <c r="H36" s="4">
        <v>1.0900000000000001</v>
      </c>
      <c r="I36" s="7">
        <v>0.16999999999999998</v>
      </c>
      <c r="J36" s="7">
        <v>0.27</v>
      </c>
      <c r="K36" s="7">
        <v>0.38</v>
      </c>
      <c r="L36" s="7">
        <v>0.51</v>
      </c>
      <c r="M36" s="7">
        <v>0.69000000000000006</v>
      </c>
      <c r="N36" s="7">
        <v>0.89</v>
      </c>
      <c r="O36" s="7">
        <v>1.1100000000000001</v>
      </c>
      <c r="P36" s="7">
        <v>1.37</v>
      </c>
      <c r="Q36" s="7">
        <v>1.66</v>
      </c>
      <c r="R36" s="7">
        <v>1.95</v>
      </c>
      <c r="S36" s="7">
        <v>2.15</v>
      </c>
      <c r="T36" s="7">
        <v>2.35</v>
      </c>
      <c r="U36" s="7">
        <v>2.54</v>
      </c>
      <c r="V36" s="7">
        <v>2.74</v>
      </c>
      <c r="W36" s="4">
        <f t="shared" ref="W36:AJ36" si="90">$F$36/100*I36</f>
        <v>7.2647602677757037E-2</v>
      </c>
      <c r="X36" s="4">
        <f t="shared" si="90"/>
        <v>0.11538148660584942</v>
      </c>
      <c r="Y36" s="4">
        <f t="shared" si="90"/>
        <v>0.16238875892675103</v>
      </c>
      <c r="Z36" s="4">
        <f t="shared" si="90"/>
        <v>0.21794280803327112</v>
      </c>
      <c r="AA36" s="4">
        <f t="shared" si="90"/>
        <v>0.29486379910383742</v>
      </c>
      <c r="AB36" s="4">
        <f t="shared" si="90"/>
        <v>0.38033156696002213</v>
      </c>
      <c r="AC36" s="4">
        <f t="shared" si="90"/>
        <v>0.47434611160182538</v>
      </c>
      <c r="AD36" s="4">
        <f t="shared" si="90"/>
        <v>0.58545420981486562</v>
      </c>
      <c r="AE36" s="4">
        <f t="shared" si="90"/>
        <v>0.70938247320633341</v>
      </c>
      <c r="AF36" s="4">
        <f t="shared" si="90"/>
        <v>0.8333107365978013</v>
      </c>
      <c r="AG36" s="4">
        <f t="shared" si="90"/>
        <v>0.91877850445398601</v>
      </c>
      <c r="AH36" s="4">
        <f t="shared" si="90"/>
        <v>1.0042462723101708</v>
      </c>
      <c r="AI36" s="4">
        <f t="shared" si="90"/>
        <v>1.0854406517735464</v>
      </c>
      <c r="AJ36" s="4">
        <f t="shared" si="90"/>
        <v>1.1709084196297312</v>
      </c>
      <c r="AK36" s="10">
        <f>$G$36+$H$36+I36+W36</f>
        <v>1.5526476026777569</v>
      </c>
      <c r="AL36" s="10">
        <f t="shared" ref="AL36:AX36" si="91">$G$36+$H$36+J36+X36</f>
        <v>1.6953814866058494</v>
      </c>
      <c r="AM36" s="10">
        <f t="shared" si="91"/>
        <v>1.8523887589267509</v>
      </c>
      <c r="AN36" s="10">
        <f t="shared" si="91"/>
        <v>2.0379428080332711</v>
      </c>
      <c r="AO36" s="10">
        <f t="shared" si="91"/>
        <v>2.2948637991038376</v>
      </c>
      <c r="AP36" s="10">
        <f t="shared" si="91"/>
        <v>2.5803315669600222</v>
      </c>
      <c r="AQ36" s="10">
        <f t="shared" si="91"/>
        <v>2.8943461116018252</v>
      </c>
      <c r="AR36" s="10">
        <f t="shared" si="91"/>
        <v>3.265454209814866</v>
      </c>
      <c r="AS36" s="10">
        <f t="shared" si="91"/>
        <v>3.6793824732063332</v>
      </c>
      <c r="AT36" s="10">
        <f t="shared" si="91"/>
        <v>4.0933107365978012</v>
      </c>
      <c r="AU36" s="10">
        <f t="shared" si="91"/>
        <v>4.3787785044539858</v>
      </c>
      <c r="AV36" s="10">
        <f t="shared" si="91"/>
        <v>4.6642462723101712</v>
      </c>
      <c r="AW36" s="10">
        <f t="shared" si="91"/>
        <v>4.935440651773547</v>
      </c>
      <c r="AX36" s="10">
        <f t="shared" si="91"/>
        <v>5.2209084196297315</v>
      </c>
    </row>
    <row r="37" spans="1:50" x14ac:dyDescent="0.3">
      <c r="A37" s="7">
        <v>8594900</v>
      </c>
      <c r="B37" s="8" t="s">
        <v>71</v>
      </c>
      <c r="C37" s="7">
        <v>46183</v>
      </c>
      <c r="D37" s="7">
        <v>38.872999999999998</v>
      </c>
      <c r="E37" s="7">
        <v>-77.021699999999996</v>
      </c>
      <c r="F37" s="17">
        <v>29.441081716365701</v>
      </c>
      <c r="G37" s="4">
        <v>0.49</v>
      </c>
      <c r="H37" s="4">
        <v>2.89</v>
      </c>
      <c r="I37" s="7">
        <v>0.16</v>
      </c>
      <c r="J37" s="7">
        <v>0.26</v>
      </c>
      <c r="K37" s="7">
        <v>0.36000000000000004</v>
      </c>
      <c r="L37" s="7">
        <v>0.49</v>
      </c>
      <c r="M37" s="7">
        <v>0.66</v>
      </c>
      <c r="N37" s="7">
        <v>0.85</v>
      </c>
      <c r="O37" s="7">
        <v>1.07</v>
      </c>
      <c r="P37" s="7">
        <v>1.33</v>
      </c>
      <c r="Q37" s="7">
        <v>1.61</v>
      </c>
      <c r="R37" s="7">
        <v>1.8800000000000001</v>
      </c>
      <c r="S37" s="7">
        <v>2.09</v>
      </c>
      <c r="T37" s="7">
        <v>2.2799999999999998</v>
      </c>
      <c r="U37" s="7">
        <v>2.46</v>
      </c>
      <c r="V37" s="7">
        <v>2.66</v>
      </c>
      <c r="W37" s="4">
        <f t="shared" ref="W37:AJ37" si="92">$F$37/100*I37</f>
        <v>4.7105730746185126E-2</v>
      </c>
      <c r="X37" s="4">
        <f t="shared" si="92"/>
        <v>7.6546812462550823E-2</v>
      </c>
      <c r="Y37" s="4">
        <f t="shared" si="92"/>
        <v>0.10598789417891655</v>
      </c>
      <c r="Z37" s="4">
        <f t="shared" si="92"/>
        <v>0.14426130041019194</v>
      </c>
      <c r="AA37" s="4">
        <f t="shared" si="92"/>
        <v>0.19431113932801364</v>
      </c>
      <c r="AB37" s="4">
        <f t="shared" si="92"/>
        <v>0.25024919458910844</v>
      </c>
      <c r="AC37" s="4">
        <f t="shared" si="92"/>
        <v>0.31501957436511302</v>
      </c>
      <c r="AD37" s="4">
        <f t="shared" si="92"/>
        <v>0.39156638682766387</v>
      </c>
      <c r="AE37" s="4">
        <f t="shared" si="92"/>
        <v>0.47400141563348785</v>
      </c>
      <c r="AF37" s="4">
        <f t="shared" si="92"/>
        <v>0.55349233626767524</v>
      </c>
      <c r="AG37" s="4">
        <f t="shared" si="92"/>
        <v>0.61531860787204318</v>
      </c>
      <c r="AH37" s="4">
        <f t="shared" si="92"/>
        <v>0.67125666313313792</v>
      </c>
      <c r="AI37" s="4">
        <f t="shared" si="92"/>
        <v>0.72425061022259629</v>
      </c>
      <c r="AJ37" s="4">
        <f t="shared" si="92"/>
        <v>0.78313277365532774</v>
      </c>
      <c r="AK37" s="10">
        <f>$G$37+$H$37+I37+W37</f>
        <v>3.5871057307461851</v>
      </c>
      <c r="AL37" s="10">
        <f t="shared" ref="AL37:AX37" si="93">$G$37+$H$37+J37+X37</f>
        <v>3.7165468124625507</v>
      </c>
      <c r="AM37" s="10">
        <f t="shared" si="93"/>
        <v>3.8459878941789163</v>
      </c>
      <c r="AN37" s="10">
        <f t="shared" si="93"/>
        <v>4.0142613004101921</v>
      </c>
      <c r="AO37" s="10">
        <f t="shared" si="93"/>
        <v>4.234311139328014</v>
      </c>
      <c r="AP37" s="10">
        <f t="shared" si="93"/>
        <v>4.4802491945891081</v>
      </c>
      <c r="AQ37" s="10">
        <f t="shared" si="93"/>
        <v>4.7650195743651134</v>
      </c>
      <c r="AR37" s="10">
        <f t="shared" si="93"/>
        <v>5.1015663868276642</v>
      </c>
      <c r="AS37" s="10">
        <f t="shared" si="93"/>
        <v>5.4640014156334882</v>
      </c>
      <c r="AT37" s="10">
        <f t="shared" si="93"/>
        <v>5.8134923362676751</v>
      </c>
      <c r="AU37" s="10">
        <f t="shared" si="93"/>
        <v>6.0853186078720434</v>
      </c>
      <c r="AV37" s="10">
        <f t="shared" si="93"/>
        <v>6.3312566631331384</v>
      </c>
      <c r="AW37" s="10">
        <f t="shared" si="93"/>
        <v>6.5642506102225964</v>
      </c>
      <c r="AX37" s="10">
        <f t="shared" si="93"/>
        <v>6.8231327736553276</v>
      </c>
    </row>
    <row r="38" spans="1:50" x14ac:dyDescent="0.3">
      <c r="A38" s="7">
        <v>8632200</v>
      </c>
      <c r="B38" s="8" t="s">
        <v>87</v>
      </c>
      <c r="C38" s="7">
        <v>45464</v>
      </c>
      <c r="D38" s="7">
        <v>37.165190000000003</v>
      </c>
      <c r="E38" s="7">
        <v>-75.988444000000001</v>
      </c>
      <c r="F38" s="12">
        <v>28.852271818371108</v>
      </c>
      <c r="G38" s="4">
        <v>0.46</v>
      </c>
      <c r="H38" s="4">
        <v>1.27</v>
      </c>
      <c r="I38" s="7">
        <v>0.16999999999999998</v>
      </c>
      <c r="J38" s="7">
        <v>0.27</v>
      </c>
      <c r="K38" s="7">
        <v>0.38</v>
      </c>
      <c r="L38" s="7">
        <v>0.51</v>
      </c>
      <c r="M38" s="7">
        <v>0.68</v>
      </c>
      <c r="N38" s="7">
        <v>0.88</v>
      </c>
      <c r="O38" s="7">
        <v>1.1100000000000001</v>
      </c>
      <c r="P38" s="7">
        <v>1.3800000000000001</v>
      </c>
      <c r="Q38" s="7">
        <v>1.67</v>
      </c>
      <c r="R38" s="7">
        <v>1.95</v>
      </c>
      <c r="S38" s="7">
        <v>2.16</v>
      </c>
      <c r="T38" s="7">
        <v>2.36</v>
      </c>
      <c r="U38" s="7">
        <v>2.56</v>
      </c>
      <c r="V38" s="7">
        <v>2.7600000000000002</v>
      </c>
      <c r="W38" s="4">
        <f t="shared" ref="W38:AJ38" si="94">$F$38/100*I38</f>
        <v>4.9048862091230876E-2</v>
      </c>
      <c r="X38" s="4">
        <f t="shared" si="94"/>
        <v>7.7901133909601988E-2</v>
      </c>
      <c r="Y38" s="4">
        <f t="shared" si="94"/>
        <v>0.1096386329098102</v>
      </c>
      <c r="Z38" s="4">
        <f t="shared" si="94"/>
        <v>0.14714658627369265</v>
      </c>
      <c r="AA38" s="4">
        <f t="shared" si="94"/>
        <v>0.19619544836492353</v>
      </c>
      <c r="AB38" s="4">
        <f t="shared" si="94"/>
        <v>0.25389999200166574</v>
      </c>
      <c r="AC38" s="4">
        <f t="shared" si="94"/>
        <v>0.32026021718391928</v>
      </c>
      <c r="AD38" s="4">
        <f t="shared" si="94"/>
        <v>0.3981613510935213</v>
      </c>
      <c r="AE38" s="4">
        <f t="shared" si="94"/>
        <v>0.48183293936679744</v>
      </c>
      <c r="AF38" s="4">
        <f t="shared" si="94"/>
        <v>0.5626193004582366</v>
      </c>
      <c r="AG38" s="4">
        <f t="shared" si="94"/>
        <v>0.62320907127681591</v>
      </c>
      <c r="AH38" s="4">
        <f t="shared" si="94"/>
        <v>0.68091361491355806</v>
      </c>
      <c r="AI38" s="4">
        <f t="shared" si="94"/>
        <v>0.73861815855030033</v>
      </c>
      <c r="AJ38" s="4">
        <f t="shared" si="94"/>
        <v>0.7963227021870426</v>
      </c>
      <c r="AK38" s="10">
        <f>$G$38+$H$38+I38+W38</f>
        <v>1.9490488620912307</v>
      </c>
      <c r="AL38" s="10">
        <f t="shared" ref="AL38:AX38" si="95">$G$38+$H$38+J38+X38</f>
        <v>2.0779011339096018</v>
      </c>
      <c r="AM38" s="10">
        <f t="shared" si="95"/>
        <v>2.2196386329098101</v>
      </c>
      <c r="AN38" s="10">
        <f t="shared" si="95"/>
        <v>2.3871465862736927</v>
      </c>
      <c r="AO38" s="10">
        <f t="shared" si="95"/>
        <v>2.6061954483649235</v>
      </c>
      <c r="AP38" s="10">
        <f t="shared" si="95"/>
        <v>2.8638999920016657</v>
      </c>
      <c r="AQ38" s="10">
        <f t="shared" si="95"/>
        <v>3.1602602171839189</v>
      </c>
      <c r="AR38" s="10">
        <f t="shared" si="95"/>
        <v>3.5081613510935217</v>
      </c>
      <c r="AS38" s="10">
        <f t="shared" si="95"/>
        <v>3.8818329393667974</v>
      </c>
      <c r="AT38" s="10">
        <f t="shared" si="95"/>
        <v>4.2426193004582364</v>
      </c>
      <c r="AU38" s="10">
        <f t="shared" si="95"/>
        <v>4.5132090712768163</v>
      </c>
      <c r="AV38" s="10">
        <f t="shared" si="95"/>
        <v>4.7709136149135576</v>
      </c>
      <c r="AW38" s="10">
        <f t="shared" si="95"/>
        <v>5.0286181585503007</v>
      </c>
      <c r="AX38" s="10">
        <f t="shared" si="95"/>
        <v>5.2863227021870429</v>
      </c>
    </row>
    <row r="39" spans="1:50" x14ac:dyDescent="0.3">
      <c r="A39" s="7">
        <v>8635750</v>
      </c>
      <c r="B39" s="8" t="s">
        <v>92</v>
      </c>
      <c r="C39" s="7">
        <v>45824</v>
      </c>
      <c r="D39" s="7">
        <v>37.995277999999999</v>
      </c>
      <c r="E39" s="7">
        <v>-76.464721999999995</v>
      </c>
      <c r="F39" s="12">
        <v>41.897301756509279</v>
      </c>
      <c r="G39" s="4">
        <v>0.23</v>
      </c>
      <c r="H39" s="4">
        <v>1.1200000000000001</v>
      </c>
      <c r="I39" s="7">
        <v>0.18</v>
      </c>
      <c r="J39" s="7">
        <v>0.28000000000000003</v>
      </c>
      <c r="K39" s="7">
        <v>0.4</v>
      </c>
      <c r="L39" s="7">
        <v>0.53</v>
      </c>
      <c r="M39" s="7">
        <v>0.71</v>
      </c>
      <c r="N39" s="7">
        <v>0.91</v>
      </c>
      <c r="O39" s="7">
        <v>1.1400000000000001</v>
      </c>
      <c r="P39" s="7">
        <v>1.41</v>
      </c>
      <c r="Q39" s="7">
        <v>1.7</v>
      </c>
      <c r="R39" s="7">
        <v>1.99</v>
      </c>
      <c r="S39" s="7">
        <v>2.2000000000000002</v>
      </c>
      <c r="T39" s="7">
        <v>2.41</v>
      </c>
      <c r="U39" s="7">
        <v>2.61</v>
      </c>
      <c r="V39" s="7">
        <v>2.81</v>
      </c>
      <c r="W39" s="4">
        <f t="shared" ref="W39:AJ39" si="96">$F$39/100*I39</f>
        <v>7.54151431617167E-2</v>
      </c>
      <c r="X39" s="4">
        <f t="shared" si="96"/>
        <v>0.117312444918226</v>
      </c>
      <c r="Y39" s="4">
        <f t="shared" si="96"/>
        <v>0.16758920702603713</v>
      </c>
      <c r="Z39" s="4">
        <f t="shared" si="96"/>
        <v>0.2220556993094992</v>
      </c>
      <c r="AA39" s="4">
        <f t="shared" si="96"/>
        <v>0.29747084247121586</v>
      </c>
      <c r="AB39" s="4">
        <f t="shared" si="96"/>
        <v>0.38126544598423445</v>
      </c>
      <c r="AC39" s="4">
        <f t="shared" si="96"/>
        <v>0.47762924002420587</v>
      </c>
      <c r="AD39" s="4">
        <f t="shared" si="96"/>
        <v>0.59075195476678077</v>
      </c>
      <c r="AE39" s="4">
        <f t="shared" si="96"/>
        <v>0.71225412986065773</v>
      </c>
      <c r="AF39" s="4">
        <f t="shared" si="96"/>
        <v>0.83375630495453468</v>
      </c>
      <c r="AG39" s="4">
        <f t="shared" si="96"/>
        <v>0.92174063864320421</v>
      </c>
      <c r="AH39" s="4">
        <f t="shared" si="96"/>
        <v>1.0097249723318737</v>
      </c>
      <c r="AI39" s="4">
        <f t="shared" si="96"/>
        <v>1.0935195758448921</v>
      </c>
      <c r="AJ39" s="4">
        <f t="shared" si="96"/>
        <v>1.1773141793579107</v>
      </c>
      <c r="AK39" s="10">
        <f>$G$39+$H$39+I39+W39</f>
        <v>1.6054151431617167</v>
      </c>
      <c r="AL39" s="10">
        <f t="shared" ref="AL39:AX39" si="97">$G$39+$H$39+J39+X39</f>
        <v>1.747312444918226</v>
      </c>
      <c r="AM39" s="10">
        <f t="shared" si="97"/>
        <v>1.9175892070260372</v>
      </c>
      <c r="AN39" s="10">
        <f t="shared" si="97"/>
        <v>2.1020556993094992</v>
      </c>
      <c r="AO39" s="10">
        <f t="shared" si="97"/>
        <v>2.3574708424712161</v>
      </c>
      <c r="AP39" s="10">
        <f t="shared" si="97"/>
        <v>2.6412654459842346</v>
      </c>
      <c r="AQ39" s="10">
        <f t="shared" si="97"/>
        <v>2.9676292400242059</v>
      </c>
      <c r="AR39" s="10">
        <f t="shared" si="97"/>
        <v>3.3507519547667806</v>
      </c>
      <c r="AS39" s="10">
        <f t="shared" si="97"/>
        <v>3.7622541298606578</v>
      </c>
      <c r="AT39" s="10">
        <f t="shared" si="97"/>
        <v>4.1737563049545345</v>
      </c>
      <c r="AU39" s="10">
        <f t="shared" si="97"/>
        <v>4.4717406386432046</v>
      </c>
      <c r="AV39" s="10">
        <f t="shared" si="97"/>
        <v>4.7697249723318738</v>
      </c>
      <c r="AW39" s="10">
        <f t="shared" si="97"/>
        <v>5.0535195758448923</v>
      </c>
      <c r="AX39" s="10">
        <f t="shared" si="97"/>
        <v>5.3373141793579109</v>
      </c>
    </row>
    <row r="40" spans="1:50" x14ac:dyDescent="0.3">
      <c r="A40" s="7">
        <v>8638610</v>
      </c>
      <c r="B40" s="8" t="s">
        <v>95</v>
      </c>
      <c r="C40" s="7">
        <v>45464</v>
      </c>
      <c r="D40" s="7">
        <v>36.946700999999997</v>
      </c>
      <c r="E40" s="7">
        <v>-76.330001999999993</v>
      </c>
      <c r="F40" s="17">
        <v>35.453639634439497</v>
      </c>
      <c r="G40" s="4">
        <v>0.43</v>
      </c>
      <c r="H40" s="4">
        <v>1.73</v>
      </c>
      <c r="I40" s="7">
        <v>0.18</v>
      </c>
      <c r="J40" s="7">
        <v>0.28000000000000003</v>
      </c>
      <c r="K40" s="7">
        <v>0.4</v>
      </c>
      <c r="L40" s="7">
        <v>0.54</v>
      </c>
      <c r="M40" s="7">
        <v>0.72</v>
      </c>
      <c r="N40" s="7">
        <v>0.93</v>
      </c>
      <c r="O40" s="7">
        <v>1.1599999999999999</v>
      </c>
      <c r="P40" s="7">
        <v>1.44</v>
      </c>
      <c r="Q40" s="7">
        <v>1.74</v>
      </c>
      <c r="R40" s="7">
        <v>2.02</v>
      </c>
      <c r="S40" s="7">
        <v>2.2400000000000002</v>
      </c>
      <c r="T40" s="7">
        <v>2.46</v>
      </c>
      <c r="U40" s="7">
        <v>2.65</v>
      </c>
      <c r="V40" s="7">
        <v>2.86</v>
      </c>
      <c r="W40" s="4">
        <f t="shared" ref="W40:AJ40" si="98">$F$40/100*I40</f>
        <v>6.3816551341991101E-2</v>
      </c>
      <c r="X40" s="4">
        <f t="shared" si="98"/>
        <v>9.9270190976430611E-2</v>
      </c>
      <c r="Y40" s="4">
        <f t="shared" si="98"/>
        <v>0.14181455853775801</v>
      </c>
      <c r="Z40" s="4">
        <f t="shared" si="98"/>
        <v>0.1914496540259733</v>
      </c>
      <c r="AA40" s="4">
        <f t="shared" si="98"/>
        <v>0.2552662053679644</v>
      </c>
      <c r="AB40" s="4">
        <f t="shared" si="98"/>
        <v>0.32971884860028738</v>
      </c>
      <c r="AC40" s="4">
        <f t="shared" si="98"/>
        <v>0.41126221975949817</v>
      </c>
      <c r="AD40" s="4">
        <f t="shared" si="98"/>
        <v>0.51053241073592881</v>
      </c>
      <c r="AE40" s="4">
        <f t="shared" si="98"/>
        <v>0.61689332963924726</v>
      </c>
      <c r="AF40" s="4">
        <f t="shared" si="98"/>
        <v>0.7161635206156779</v>
      </c>
      <c r="AG40" s="4">
        <f t="shared" si="98"/>
        <v>0.79416152781144489</v>
      </c>
      <c r="AH40" s="4">
        <f t="shared" si="98"/>
        <v>0.87215953500721166</v>
      </c>
      <c r="AI40" s="4">
        <f t="shared" si="98"/>
        <v>0.93952145031264667</v>
      </c>
      <c r="AJ40" s="4">
        <f t="shared" si="98"/>
        <v>1.0139740935449697</v>
      </c>
      <c r="AK40" s="10">
        <f>$G$40+$H$40+I40+W40</f>
        <v>2.4038165513419916</v>
      </c>
      <c r="AL40" s="10">
        <f t="shared" ref="AL40:AX40" si="99">$G$40+$H$40+J40+X40</f>
        <v>2.5392701909764308</v>
      </c>
      <c r="AM40" s="10">
        <f t="shared" si="99"/>
        <v>2.701814558537758</v>
      </c>
      <c r="AN40" s="10">
        <f t="shared" si="99"/>
        <v>2.8914496540259735</v>
      </c>
      <c r="AO40" s="10">
        <f t="shared" si="99"/>
        <v>3.1352662053679641</v>
      </c>
      <c r="AP40" s="10">
        <f t="shared" si="99"/>
        <v>3.4197188486002879</v>
      </c>
      <c r="AQ40" s="10">
        <f t="shared" si="99"/>
        <v>3.7312622197594987</v>
      </c>
      <c r="AR40" s="10">
        <f t="shared" si="99"/>
        <v>4.1105324107359289</v>
      </c>
      <c r="AS40" s="10">
        <f t="shared" si="99"/>
        <v>4.5168933296392479</v>
      </c>
      <c r="AT40" s="10">
        <f t="shared" si="99"/>
        <v>4.8961635206156773</v>
      </c>
      <c r="AU40" s="10">
        <f t="shared" si="99"/>
        <v>5.1941615278114455</v>
      </c>
      <c r="AV40" s="10">
        <f t="shared" si="99"/>
        <v>5.4921595350072119</v>
      </c>
      <c r="AW40" s="10">
        <f t="shared" si="99"/>
        <v>5.7495214503126473</v>
      </c>
      <c r="AX40" s="10">
        <f t="shared" si="99"/>
        <v>6.0339740935449697</v>
      </c>
    </row>
    <row r="41" spans="1:50" ht="57.6" x14ac:dyDescent="0.3">
      <c r="A41" s="7">
        <v>8638660</v>
      </c>
      <c r="B41" s="8" t="s">
        <v>147</v>
      </c>
      <c r="C41" s="7">
        <v>45464</v>
      </c>
      <c r="D41" s="7">
        <v>36.8217</v>
      </c>
      <c r="E41" s="7">
        <v>-76.293300000000002</v>
      </c>
      <c r="F41" s="12">
        <v>28.05129987500937</v>
      </c>
      <c r="G41" s="4">
        <v>0.48</v>
      </c>
      <c r="H41" s="4">
        <v>1.63</v>
      </c>
      <c r="I41" s="7">
        <v>0.18</v>
      </c>
      <c r="J41" s="7">
        <v>0.28000000000000003</v>
      </c>
      <c r="K41" s="7">
        <v>0.4</v>
      </c>
      <c r="L41" s="7">
        <v>0.53</v>
      </c>
      <c r="M41" s="7">
        <v>0.71</v>
      </c>
      <c r="N41" s="7">
        <v>0.92</v>
      </c>
      <c r="O41" s="7">
        <v>1.1499999999999999</v>
      </c>
      <c r="P41" s="7">
        <v>1.42</v>
      </c>
      <c r="Q41" s="7">
        <v>1.72</v>
      </c>
      <c r="R41" s="7">
        <v>2</v>
      </c>
      <c r="S41" s="7">
        <v>2.2200000000000002</v>
      </c>
      <c r="T41" s="7">
        <v>2.4300000000000002</v>
      </c>
      <c r="U41" s="7">
        <v>2.63</v>
      </c>
      <c r="V41" s="7">
        <v>2.83</v>
      </c>
      <c r="W41" s="4">
        <f t="shared" ref="W41:AJ41" si="100">$F$41/100*I41</f>
        <v>5.0492339775016867E-2</v>
      </c>
      <c r="X41" s="4">
        <f t="shared" si="100"/>
        <v>7.8543639650026253E-2</v>
      </c>
      <c r="Y41" s="4">
        <f t="shared" si="100"/>
        <v>0.11220519950003749</v>
      </c>
      <c r="Z41" s="4">
        <f t="shared" si="100"/>
        <v>0.14867188933754968</v>
      </c>
      <c r="AA41" s="4">
        <f t="shared" si="100"/>
        <v>0.19916422911256654</v>
      </c>
      <c r="AB41" s="4">
        <f t="shared" si="100"/>
        <v>0.25807195885008621</v>
      </c>
      <c r="AC41" s="4">
        <f t="shared" si="100"/>
        <v>0.32258994856260775</v>
      </c>
      <c r="AD41" s="4">
        <f t="shared" si="100"/>
        <v>0.39832845822513308</v>
      </c>
      <c r="AE41" s="4">
        <f t="shared" si="100"/>
        <v>0.48248235785016119</v>
      </c>
      <c r="AF41" s="4">
        <f t="shared" si="100"/>
        <v>0.56102599750018745</v>
      </c>
      <c r="AG41" s="4">
        <f t="shared" si="100"/>
        <v>0.62273885722520816</v>
      </c>
      <c r="AH41" s="4">
        <f t="shared" si="100"/>
        <v>0.68164658696272784</v>
      </c>
      <c r="AI41" s="4">
        <f t="shared" si="100"/>
        <v>0.73774918671274647</v>
      </c>
      <c r="AJ41" s="4">
        <f t="shared" si="100"/>
        <v>0.79385178646276522</v>
      </c>
      <c r="AK41" s="10">
        <f>$G$41+$H$41+I41+W41</f>
        <v>2.3404923397750168</v>
      </c>
      <c r="AL41" s="10">
        <f t="shared" ref="AL41:AX41" si="101">$G$41+$H$41+J41+X41</f>
        <v>2.4685436396500258</v>
      </c>
      <c r="AM41" s="10">
        <f t="shared" si="101"/>
        <v>2.6222051995000371</v>
      </c>
      <c r="AN41" s="10">
        <f t="shared" si="101"/>
        <v>2.7886718893375493</v>
      </c>
      <c r="AO41" s="10">
        <f t="shared" si="101"/>
        <v>3.0191642291125662</v>
      </c>
      <c r="AP41" s="10">
        <f t="shared" si="101"/>
        <v>3.288071958850086</v>
      </c>
      <c r="AQ41" s="10">
        <f t="shared" si="101"/>
        <v>3.5825899485626076</v>
      </c>
      <c r="AR41" s="10">
        <f t="shared" si="101"/>
        <v>3.928328458225133</v>
      </c>
      <c r="AS41" s="10">
        <f t="shared" si="101"/>
        <v>4.3124823578501612</v>
      </c>
      <c r="AT41" s="10">
        <f t="shared" si="101"/>
        <v>4.6710259975001867</v>
      </c>
      <c r="AU41" s="10">
        <f t="shared" si="101"/>
        <v>4.9527388572252082</v>
      </c>
      <c r="AV41" s="10">
        <f t="shared" si="101"/>
        <v>5.221646586962728</v>
      </c>
      <c r="AW41" s="10">
        <f t="shared" si="101"/>
        <v>5.4777491867127468</v>
      </c>
      <c r="AX41" s="10">
        <f t="shared" si="101"/>
        <v>5.7338517864627647</v>
      </c>
    </row>
    <row r="42" spans="1:50" ht="43.2" x14ac:dyDescent="0.3">
      <c r="A42" s="7">
        <v>8638863</v>
      </c>
      <c r="B42" s="8" t="s">
        <v>148</v>
      </c>
      <c r="C42" s="7">
        <v>45464</v>
      </c>
      <c r="D42" s="7">
        <v>36.966700000000003</v>
      </c>
      <c r="E42" s="7">
        <v>-76.113299999999995</v>
      </c>
      <c r="F42" s="17">
        <v>17.2992785349246</v>
      </c>
      <c r="G42" s="4">
        <v>0.45</v>
      </c>
      <c r="H42" s="4">
        <v>1.59</v>
      </c>
      <c r="I42" s="7">
        <v>0.18</v>
      </c>
      <c r="J42" s="7">
        <v>0.28000000000000003</v>
      </c>
      <c r="K42" s="7">
        <v>0.4</v>
      </c>
      <c r="L42" s="7">
        <v>0.53</v>
      </c>
      <c r="M42" s="7">
        <v>0.71</v>
      </c>
      <c r="N42" s="7">
        <v>0.92</v>
      </c>
      <c r="O42" s="7">
        <v>1.1499999999999999</v>
      </c>
      <c r="P42" s="7">
        <v>1.42</v>
      </c>
      <c r="Q42" s="7">
        <v>1.72</v>
      </c>
      <c r="R42" s="7">
        <v>2</v>
      </c>
      <c r="S42" s="7">
        <v>2.21</v>
      </c>
      <c r="T42" s="7">
        <v>2.4300000000000002</v>
      </c>
      <c r="U42" s="7">
        <v>2.63</v>
      </c>
      <c r="V42" s="7">
        <v>2.83</v>
      </c>
      <c r="W42" s="4">
        <f t="shared" ref="W42:AJ42" si="102">$F$42/100*I42</f>
        <v>3.1138701362864278E-2</v>
      </c>
      <c r="X42" s="4">
        <f t="shared" si="102"/>
        <v>4.8437979897788884E-2</v>
      </c>
      <c r="Y42" s="4">
        <f t="shared" si="102"/>
        <v>6.919711413969841E-2</v>
      </c>
      <c r="Z42" s="4">
        <f t="shared" si="102"/>
        <v>9.1686176235100392E-2</v>
      </c>
      <c r="AA42" s="4">
        <f t="shared" si="102"/>
        <v>0.12282487759796466</v>
      </c>
      <c r="AB42" s="4">
        <f t="shared" si="102"/>
        <v>0.15915336252130632</v>
      </c>
      <c r="AC42" s="4">
        <f t="shared" si="102"/>
        <v>0.1989417031516329</v>
      </c>
      <c r="AD42" s="4">
        <f t="shared" si="102"/>
        <v>0.24564975519592933</v>
      </c>
      <c r="AE42" s="4">
        <f t="shared" si="102"/>
        <v>0.29754759080070314</v>
      </c>
      <c r="AF42" s="4">
        <f t="shared" si="102"/>
        <v>0.34598557069849201</v>
      </c>
      <c r="AG42" s="4">
        <f t="shared" si="102"/>
        <v>0.38231405562183368</v>
      </c>
      <c r="AH42" s="4">
        <f t="shared" si="102"/>
        <v>0.42037246839866782</v>
      </c>
      <c r="AI42" s="4">
        <f t="shared" si="102"/>
        <v>0.45497102546851698</v>
      </c>
      <c r="AJ42" s="4">
        <f t="shared" si="102"/>
        <v>0.48956958253836619</v>
      </c>
      <c r="AK42" s="10">
        <f>$G$42+$H$42+I42+W42</f>
        <v>2.2511387013628643</v>
      </c>
      <c r="AL42" s="10">
        <f t="shared" ref="AL42:AX42" si="103">$G$42+$H$42+J42+X42</f>
        <v>2.3684379798977893</v>
      </c>
      <c r="AM42" s="10">
        <f t="shared" si="103"/>
        <v>2.5091971141396985</v>
      </c>
      <c r="AN42" s="10">
        <f t="shared" si="103"/>
        <v>2.6616861762351007</v>
      </c>
      <c r="AO42" s="10">
        <f t="shared" si="103"/>
        <v>2.8728248775979646</v>
      </c>
      <c r="AP42" s="10">
        <f t="shared" si="103"/>
        <v>3.1191533625213061</v>
      </c>
      <c r="AQ42" s="10">
        <f t="shared" si="103"/>
        <v>3.3889417031516329</v>
      </c>
      <c r="AR42" s="10">
        <f t="shared" si="103"/>
        <v>3.7056497551959291</v>
      </c>
      <c r="AS42" s="10">
        <f t="shared" si="103"/>
        <v>4.057547590800703</v>
      </c>
      <c r="AT42" s="10">
        <f t="shared" si="103"/>
        <v>4.3859855706984918</v>
      </c>
      <c r="AU42" s="10">
        <f t="shared" si="103"/>
        <v>4.6323140556218334</v>
      </c>
      <c r="AV42" s="10">
        <f t="shared" si="103"/>
        <v>4.8903724683986685</v>
      </c>
      <c r="AW42" s="10">
        <f t="shared" si="103"/>
        <v>5.1249710254685166</v>
      </c>
      <c r="AX42" s="10">
        <f t="shared" si="103"/>
        <v>5.3595695825383665</v>
      </c>
    </row>
    <row r="43" spans="1:50" ht="43.2" x14ac:dyDescent="0.3">
      <c r="A43" s="7">
        <v>8656483</v>
      </c>
      <c r="B43" s="8" t="s">
        <v>139</v>
      </c>
      <c r="C43" s="7">
        <v>44743</v>
      </c>
      <c r="D43" s="7">
        <v>34.72</v>
      </c>
      <c r="E43" s="7">
        <v>-76.67</v>
      </c>
      <c r="F43" s="12">
        <v>25.150184080660367</v>
      </c>
      <c r="G43" s="4">
        <v>0.56000000000000005</v>
      </c>
      <c r="H43" s="4">
        <v>1.26</v>
      </c>
      <c r="I43" s="7">
        <v>0.16</v>
      </c>
      <c r="J43" s="7">
        <v>0.25</v>
      </c>
      <c r="K43" s="7">
        <v>0.35000000000000003</v>
      </c>
      <c r="L43" s="7">
        <v>0.49</v>
      </c>
      <c r="M43" s="7">
        <v>0.65</v>
      </c>
      <c r="N43" s="7">
        <v>0.85</v>
      </c>
      <c r="O43" s="7">
        <v>1.08</v>
      </c>
      <c r="P43" s="7">
        <v>1.35</v>
      </c>
      <c r="Q43" s="7">
        <v>1.6300000000000001</v>
      </c>
      <c r="R43" s="7">
        <v>1.91</v>
      </c>
      <c r="S43" s="7">
        <v>2.13</v>
      </c>
      <c r="T43" s="7">
        <v>2.3199999999999998</v>
      </c>
      <c r="U43" s="7">
        <v>2.52</v>
      </c>
      <c r="V43" s="7">
        <v>2.7</v>
      </c>
      <c r="W43" s="4">
        <f t="shared" ref="W43:AJ43" si="104">$F$43/100*I43</f>
        <v>4.0240294529056586E-2</v>
      </c>
      <c r="X43" s="4">
        <f t="shared" si="104"/>
        <v>6.2875460201650912E-2</v>
      </c>
      <c r="Y43" s="4">
        <f t="shared" si="104"/>
        <v>8.8025644282311286E-2</v>
      </c>
      <c r="Z43" s="4">
        <f t="shared" si="104"/>
        <v>0.12323590199523579</v>
      </c>
      <c r="AA43" s="4">
        <f t="shared" si="104"/>
        <v>0.16347619652429238</v>
      </c>
      <c r="AB43" s="4">
        <f t="shared" si="104"/>
        <v>0.2137765646856131</v>
      </c>
      <c r="AC43" s="4">
        <f t="shared" si="104"/>
        <v>0.27162198807113197</v>
      </c>
      <c r="AD43" s="4">
        <f t="shared" si="104"/>
        <v>0.33952748508891495</v>
      </c>
      <c r="AE43" s="4">
        <f t="shared" si="104"/>
        <v>0.40994800051476399</v>
      </c>
      <c r="AF43" s="4">
        <f t="shared" si="104"/>
        <v>0.48036851594061297</v>
      </c>
      <c r="AG43" s="4">
        <f t="shared" si="104"/>
        <v>0.5356989209180657</v>
      </c>
      <c r="AH43" s="4">
        <f t="shared" si="104"/>
        <v>0.58348427067132047</v>
      </c>
      <c r="AI43" s="4">
        <f t="shared" si="104"/>
        <v>0.63378463883264125</v>
      </c>
      <c r="AJ43" s="4">
        <f t="shared" si="104"/>
        <v>0.6790549701778299</v>
      </c>
      <c r="AK43" s="10">
        <f>$G$43+$H$43+I43+W43</f>
        <v>2.0202402945290565</v>
      </c>
      <c r="AL43" s="10">
        <f t="shared" ref="AL43:AX43" si="105">$G$43+$H$43+J43+X43</f>
        <v>2.1328754602016513</v>
      </c>
      <c r="AM43" s="10">
        <f t="shared" si="105"/>
        <v>2.258025644282311</v>
      </c>
      <c r="AN43" s="10">
        <f t="shared" si="105"/>
        <v>2.4332359019952357</v>
      </c>
      <c r="AO43" s="10">
        <f t="shared" si="105"/>
        <v>2.6334761965242928</v>
      </c>
      <c r="AP43" s="10">
        <f t="shared" si="105"/>
        <v>2.8837765646856131</v>
      </c>
      <c r="AQ43" s="10">
        <f t="shared" si="105"/>
        <v>3.1716219880711325</v>
      </c>
      <c r="AR43" s="10">
        <f t="shared" si="105"/>
        <v>3.5095274850889151</v>
      </c>
      <c r="AS43" s="10">
        <f t="shared" si="105"/>
        <v>3.8599480005147644</v>
      </c>
      <c r="AT43" s="10">
        <f t="shared" si="105"/>
        <v>4.2103685159406128</v>
      </c>
      <c r="AU43" s="10">
        <f t="shared" si="105"/>
        <v>4.4856989209180655</v>
      </c>
      <c r="AV43" s="10">
        <f t="shared" si="105"/>
        <v>4.72348427067132</v>
      </c>
      <c r="AW43" s="10">
        <f t="shared" si="105"/>
        <v>4.9737846388326412</v>
      </c>
      <c r="AX43" s="10">
        <f t="shared" si="105"/>
        <v>5.1990549701778299</v>
      </c>
    </row>
    <row r="44" spans="1:50" x14ac:dyDescent="0.3">
      <c r="A44" s="7">
        <v>8658120</v>
      </c>
      <c r="B44" s="8" t="s">
        <v>58</v>
      </c>
      <c r="C44" s="7">
        <v>44382</v>
      </c>
      <c r="D44" s="7">
        <v>34.227499999999999</v>
      </c>
      <c r="E44" s="7">
        <v>-77.953610999999995</v>
      </c>
      <c r="F44" s="17">
        <v>26.534880458360501</v>
      </c>
      <c r="G44" s="4">
        <v>0.68</v>
      </c>
      <c r="H44" s="4">
        <v>1.08</v>
      </c>
      <c r="I44" s="7">
        <v>0.15</v>
      </c>
      <c r="J44" s="7">
        <v>0.22999999999999998</v>
      </c>
      <c r="K44" s="7">
        <v>0.33</v>
      </c>
      <c r="L44" s="7">
        <v>0.45</v>
      </c>
      <c r="M44" s="7">
        <v>0.62</v>
      </c>
      <c r="N44" s="7">
        <v>0.81</v>
      </c>
      <c r="O44" s="7">
        <v>1.03</v>
      </c>
      <c r="P44" s="7">
        <v>1.3</v>
      </c>
      <c r="Q44" s="7">
        <v>1.57</v>
      </c>
      <c r="R44" s="7">
        <v>1.84</v>
      </c>
      <c r="S44" s="7">
        <v>2.0499999999999998</v>
      </c>
      <c r="T44" s="7">
        <v>2.2400000000000002</v>
      </c>
      <c r="U44" s="7">
        <v>2.44</v>
      </c>
      <c r="V44" s="7">
        <v>2.61</v>
      </c>
      <c r="W44" s="4">
        <f t="shared" ref="W44:AJ44" si="106">$F$44/100*I44</f>
        <v>3.9802320687540749E-2</v>
      </c>
      <c r="X44" s="4">
        <f t="shared" si="106"/>
        <v>6.1030225054229142E-2</v>
      </c>
      <c r="Y44" s="4">
        <f t="shared" si="106"/>
        <v>8.7565105512589655E-2</v>
      </c>
      <c r="Z44" s="4">
        <f t="shared" si="106"/>
        <v>0.11940696206262225</v>
      </c>
      <c r="AA44" s="4">
        <f t="shared" si="106"/>
        <v>0.1645162588418351</v>
      </c>
      <c r="AB44" s="4">
        <f t="shared" si="106"/>
        <v>0.21493253171272006</v>
      </c>
      <c r="AC44" s="4">
        <f t="shared" si="106"/>
        <v>0.27330926872111316</v>
      </c>
      <c r="AD44" s="4">
        <f t="shared" si="106"/>
        <v>0.34495344595868649</v>
      </c>
      <c r="AE44" s="4">
        <f t="shared" si="106"/>
        <v>0.41659762319625987</v>
      </c>
      <c r="AF44" s="4">
        <f t="shared" si="106"/>
        <v>0.4882418004338332</v>
      </c>
      <c r="AG44" s="4">
        <f t="shared" si="106"/>
        <v>0.54396504939639023</v>
      </c>
      <c r="AH44" s="4">
        <f t="shared" si="106"/>
        <v>0.59438132226727525</v>
      </c>
      <c r="AI44" s="4">
        <f t="shared" si="106"/>
        <v>0.64745108318399613</v>
      </c>
      <c r="AJ44" s="4">
        <f t="shared" si="106"/>
        <v>0.69256037996320896</v>
      </c>
      <c r="AK44" s="10">
        <f>$G$44+$H$44+I44+W44</f>
        <v>1.949802320687541</v>
      </c>
      <c r="AL44" s="10">
        <f t="shared" ref="AL44:AX44" si="107">$G$44+$H$44+J44+X44</f>
        <v>2.0510302250542294</v>
      </c>
      <c r="AM44" s="10">
        <f t="shared" si="107"/>
        <v>2.1775651055125897</v>
      </c>
      <c r="AN44" s="10">
        <f t="shared" si="107"/>
        <v>2.3294069620626225</v>
      </c>
      <c r="AO44" s="10">
        <f t="shared" si="107"/>
        <v>2.5445162588418353</v>
      </c>
      <c r="AP44" s="10">
        <f t="shared" si="107"/>
        <v>2.7849325317127205</v>
      </c>
      <c r="AQ44" s="10">
        <f t="shared" si="107"/>
        <v>3.0633092687211132</v>
      </c>
      <c r="AR44" s="10">
        <f t="shared" si="107"/>
        <v>3.4049534459586868</v>
      </c>
      <c r="AS44" s="10">
        <f t="shared" si="107"/>
        <v>3.7465976231962599</v>
      </c>
      <c r="AT44" s="10">
        <f t="shared" si="107"/>
        <v>4.0882418004338339</v>
      </c>
      <c r="AU44" s="10">
        <f t="shared" si="107"/>
        <v>4.3539650493963906</v>
      </c>
      <c r="AV44" s="10">
        <f t="shared" si="107"/>
        <v>4.5943813222672754</v>
      </c>
      <c r="AW44" s="10">
        <f t="shared" si="107"/>
        <v>4.8474510831839961</v>
      </c>
      <c r="AX44" s="10">
        <f t="shared" si="107"/>
        <v>5.0625603799632088</v>
      </c>
    </row>
    <row r="45" spans="1:50" ht="28.8" x14ac:dyDescent="0.3">
      <c r="A45" s="7">
        <v>8661070</v>
      </c>
      <c r="B45" s="8" t="s">
        <v>62</v>
      </c>
      <c r="C45" s="7">
        <v>44381</v>
      </c>
      <c r="D45" s="7">
        <v>33.655000000000001</v>
      </c>
      <c r="E45" s="7">
        <v>-78.918306000000001</v>
      </c>
      <c r="F45" s="17">
        <v>6.2044159482986299</v>
      </c>
      <c r="G45" s="4">
        <v>0.88</v>
      </c>
      <c r="H45" s="4">
        <v>1.66</v>
      </c>
      <c r="I45" s="7">
        <v>0.15</v>
      </c>
      <c r="J45" s="7">
        <v>0.22999999999999998</v>
      </c>
      <c r="K45" s="7">
        <v>0.33</v>
      </c>
      <c r="L45" s="7">
        <v>0.45</v>
      </c>
      <c r="M45" s="7">
        <v>0.61</v>
      </c>
      <c r="N45" s="7">
        <v>0.81</v>
      </c>
      <c r="O45" s="7">
        <v>1.03</v>
      </c>
      <c r="P45" s="7">
        <v>1.3</v>
      </c>
      <c r="Q45" s="7">
        <v>1.58</v>
      </c>
      <c r="R45" s="7">
        <v>1.85</v>
      </c>
      <c r="S45" s="7">
        <v>2.06</v>
      </c>
      <c r="T45" s="7">
        <v>2.25</v>
      </c>
      <c r="U45" s="7">
        <v>2.44</v>
      </c>
      <c r="V45" s="7">
        <v>2.63</v>
      </c>
      <c r="W45" s="4">
        <f t="shared" ref="W45:AJ45" si="108">$F$45/100*I45</f>
        <v>9.3066239224479444E-3</v>
      </c>
      <c r="X45" s="4">
        <f t="shared" si="108"/>
        <v>1.4270156681086847E-2</v>
      </c>
      <c r="Y45" s="4">
        <f t="shared" si="108"/>
        <v>2.0474572629385478E-2</v>
      </c>
      <c r="Z45" s="4">
        <f t="shared" si="108"/>
        <v>2.7919871767343833E-2</v>
      </c>
      <c r="AA45" s="4">
        <f t="shared" si="108"/>
        <v>3.7846937284621643E-2</v>
      </c>
      <c r="AB45" s="4">
        <f t="shared" si="108"/>
        <v>5.0255769181218907E-2</v>
      </c>
      <c r="AC45" s="4">
        <f t="shared" si="108"/>
        <v>6.3905484267475887E-2</v>
      </c>
      <c r="AD45" s="4">
        <f t="shared" si="108"/>
        <v>8.0657407327882194E-2</v>
      </c>
      <c r="AE45" s="4">
        <f t="shared" si="108"/>
        <v>9.8029771983118352E-2</v>
      </c>
      <c r="AF45" s="4">
        <f t="shared" si="108"/>
        <v>0.11478169504352466</v>
      </c>
      <c r="AG45" s="4">
        <f t="shared" si="108"/>
        <v>0.12781096853495177</v>
      </c>
      <c r="AH45" s="4">
        <f t="shared" si="108"/>
        <v>0.13959935883671917</v>
      </c>
      <c r="AI45" s="4">
        <f t="shared" si="108"/>
        <v>0.15138774913848657</v>
      </c>
      <c r="AJ45" s="4">
        <f t="shared" si="108"/>
        <v>0.16317613944025397</v>
      </c>
      <c r="AK45" s="10">
        <f>$G$45+$H$45+I45+W45</f>
        <v>2.6993066239224479</v>
      </c>
      <c r="AL45" s="10">
        <f t="shared" ref="AL45:AX45" si="109">$G$45+$H$45+J45+X45</f>
        <v>2.784270156681087</v>
      </c>
      <c r="AM45" s="10">
        <f t="shared" si="109"/>
        <v>2.8904745726293855</v>
      </c>
      <c r="AN45" s="10">
        <f t="shared" si="109"/>
        <v>3.0179198717673441</v>
      </c>
      <c r="AO45" s="10">
        <f t="shared" si="109"/>
        <v>3.1878469372846214</v>
      </c>
      <c r="AP45" s="10">
        <f t="shared" si="109"/>
        <v>3.4002557691812192</v>
      </c>
      <c r="AQ45" s="10">
        <f t="shared" si="109"/>
        <v>3.6339054842674763</v>
      </c>
      <c r="AR45" s="10">
        <f t="shared" si="109"/>
        <v>3.9206574073278819</v>
      </c>
      <c r="AS45" s="10">
        <f t="shared" si="109"/>
        <v>4.2180297719831188</v>
      </c>
      <c r="AT45" s="10">
        <f t="shared" si="109"/>
        <v>4.5047816950435253</v>
      </c>
      <c r="AU45" s="10">
        <f t="shared" si="109"/>
        <v>4.7278109685349516</v>
      </c>
      <c r="AV45" s="10">
        <f t="shared" si="109"/>
        <v>4.9295993588367191</v>
      </c>
      <c r="AW45" s="10">
        <f t="shared" si="109"/>
        <v>5.1313877491384874</v>
      </c>
      <c r="AX45" s="10">
        <f t="shared" si="109"/>
        <v>5.3331761394402539</v>
      </c>
    </row>
    <row r="46" spans="1:50" ht="43.2" x14ac:dyDescent="0.3">
      <c r="A46" s="7">
        <v>8665530</v>
      </c>
      <c r="B46" s="8" t="s">
        <v>141</v>
      </c>
      <c r="C46" s="7">
        <v>44020</v>
      </c>
      <c r="D46" s="7">
        <v>32.780833000000001</v>
      </c>
      <c r="E46" s="7">
        <v>-79.923610999999994</v>
      </c>
      <c r="F46" s="17">
        <v>13.489792407867199</v>
      </c>
      <c r="G46" s="4">
        <v>0.87</v>
      </c>
      <c r="H46" s="4">
        <v>1.32</v>
      </c>
      <c r="I46" s="7">
        <v>0.15</v>
      </c>
      <c r="J46" s="7">
        <v>0.24</v>
      </c>
      <c r="K46" s="7">
        <v>0.35000000000000003</v>
      </c>
      <c r="L46" s="7">
        <v>0.48000000000000004</v>
      </c>
      <c r="M46" s="7">
        <v>0.65</v>
      </c>
      <c r="N46" s="7">
        <v>0.86</v>
      </c>
      <c r="O46" s="7">
        <v>1.0900000000000001</v>
      </c>
      <c r="P46" s="7">
        <v>1.36</v>
      </c>
      <c r="Q46" s="7">
        <v>1.65</v>
      </c>
      <c r="R46" s="7">
        <v>1.92</v>
      </c>
      <c r="S46" s="7">
        <v>2.15</v>
      </c>
      <c r="T46" s="7">
        <v>2.35</v>
      </c>
      <c r="U46" s="7">
        <v>2.54</v>
      </c>
      <c r="V46" s="7">
        <v>2.74</v>
      </c>
      <c r="W46" s="4">
        <f t="shared" ref="W46:AJ46" si="110">$F$46/100*I46</f>
        <v>2.0234688611800798E-2</v>
      </c>
      <c r="X46" s="4">
        <f t="shared" si="110"/>
        <v>3.2375501778881273E-2</v>
      </c>
      <c r="Y46" s="4">
        <f t="shared" si="110"/>
        <v>4.7214273427535203E-2</v>
      </c>
      <c r="Z46" s="4">
        <f t="shared" si="110"/>
        <v>6.475100355776256E-2</v>
      </c>
      <c r="AA46" s="4">
        <f t="shared" si="110"/>
        <v>8.7683650651136799E-2</v>
      </c>
      <c r="AB46" s="4">
        <f t="shared" si="110"/>
        <v>0.11601221470765791</v>
      </c>
      <c r="AC46" s="4">
        <f t="shared" si="110"/>
        <v>0.14703873724575248</v>
      </c>
      <c r="AD46" s="4">
        <f t="shared" si="110"/>
        <v>0.18346117674699391</v>
      </c>
      <c r="AE46" s="4">
        <f t="shared" si="110"/>
        <v>0.22258157472980877</v>
      </c>
      <c r="AF46" s="4">
        <f t="shared" si="110"/>
        <v>0.25900401423105018</v>
      </c>
      <c r="AG46" s="4">
        <f t="shared" si="110"/>
        <v>0.29003053676914475</v>
      </c>
      <c r="AH46" s="4">
        <f t="shared" si="110"/>
        <v>0.31701012158487918</v>
      </c>
      <c r="AI46" s="4">
        <f t="shared" si="110"/>
        <v>0.34264072715982685</v>
      </c>
      <c r="AJ46" s="4">
        <f t="shared" si="110"/>
        <v>0.36962031197556128</v>
      </c>
      <c r="AK46" s="10">
        <f>$G$46+$H$46+I46+W46</f>
        <v>2.3602346886118006</v>
      </c>
      <c r="AL46" s="10">
        <f t="shared" ref="AL46:AX46" si="111">$G$46+$H$46+J46+X46</f>
        <v>2.4623755017788809</v>
      </c>
      <c r="AM46" s="10">
        <f t="shared" si="111"/>
        <v>2.5872142734275352</v>
      </c>
      <c r="AN46" s="10">
        <f t="shared" si="111"/>
        <v>2.7347510035577627</v>
      </c>
      <c r="AO46" s="10">
        <f t="shared" si="111"/>
        <v>2.9276836506511366</v>
      </c>
      <c r="AP46" s="10">
        <f t="shared" si="111"/>
        <v>3.1660122147076577</v>
      </c>
      <c r="AQ46" s="10">
        <f t="shared" si="111"/>
        <v>3.4270387372457529</v>
      </c>
      <c r="AR46" s="10">
        <f t="shared" si="111"/>
        <v>3.7334611767469936</v>
      </c>
      <c r="AS46" s="10">
        <f t="shared" si="111"/>
        <v>4.0625815747298084</v>
      </c>
      <c r="AT46" s="10">
        <f t="shared" si="111"/>
        <v>4.3690040142310496</v>
      </c>
      <c r="AU46" s="10">
        <f t="shared" si="111"/>
        <v>4.6300305367691443</v>
      </c>
      <c r="AV46" s="10">
        <f t="shared" si="111"/>
        <v>4.8570101215848789</v>
      </c>
      <c r="AW46" s="10">
        <f t="shared" si="111"/>
        <v>5.0726407271598273</v>
      </c>
      <c r="AX46" s="10">
        <f t="shared" si="111"/>
        <v>5.2996203119755609</v>
      </c>
    </row>
    <row r="47" spans="1:50" x14ac:dyDescent="0.3">
      <c r="A47" s="7">
        <v>8670870</v>
      </c>
      <c r="B47" s="8" t="s">
        <v>84</v>
      </c>
      <c r="C47" s="7">
        <v>43659</v>
      </c>
      <c r="D47" s="7">
        <v>32.036700000000003</v>
      </c>
      <c r="E47" s="7">
        <v>-80.901700000000005</v>
      </c>
      <c r="F47" s="17">
        <v>15.4017250669704</v>
      </c>
      <c r="G47" s="4">
        <v>1.1200000000000001</v>
      </c>
      <c r="H47" s="4">
        <v>1.1599999999999999</v>
      </c>
      <c r="I47" s="7">
        <v>0.16</v>
      </c>
      <c r="J47" s="7">
        <v>0.24</v>
      </c>
      <c r="K47" s="7">
        <v>0.35000000000000003</v>
      </c>
      <c r="L47" s="7">
        <v>0.48000000000000004</v>
      </c>
      <c r="M47" s="7">
        <v>0.65</v>
      </c>
      <c r="N47" s="7">
        <v>0.86</v>
      </c>
      <c r="O47" s="7">
        <v>1.1000000000000001</v>
      </c>
      <c r="P47" s="7">
        <v>1.37</v>
      </c>
      <c r="Q47" s="7">
        <v>1.66</v>
      </c>
      <c r="R47" s="7">
        <v>1.94</v>
      </c>
      <c r="S47" s="7">
        <v>2.16</v>
      </c>
      <c r="T47" s="7">
        <v>2.36</v>
      </c>
      <c r="U47" s="7">
        <v>2.56</v>
      </c>
      <c r="V47" s="7">
        <v>2.7600000000000002</v>
      </c>
      <c r="W47" s="4">
        <f t="shared" ref="W47:AJ47" si="112">$F$47/100*I47</f>
        <v>2.4642760107152641E-2</v>
      </c>
      <c r="X47" s="4">
        <f t="shared" si="112"/>
        <v>3.6964140160728957E-2</v>
      </c>
      <c r="Y47" s="4">
        <f t="shared" si="112"/>
        <v>5.3906037734396409E-2</v>
      </c>
      <c r="Z47" s="4">
        <f t="shared" si="112"/>
        <v>7.3928280321457929E-2</v>
      </c>
      <c r="AA47" s="4">
        <f t="shared" si="112"/>
        <v>0.10011121293530761</v>
      </c>
      <c r="AB47" s="4">
        <f t="shared" si="112"/>
        <v>0.13245483557594545</v>
      </c>
      <c r="AC47" s="4">
        <f t="shared" si="112"/>
        <v>0.16941897573667442</v>
      </c>
      <c r="AD47" s="4">
        <f t="shared" si="112"/>
        <v>0.21100363341749451</v>
      </c>
      <c r="AE47" s="4">
        <f t="shared" si="112"/>
        <v>0.25566863611170865</v>
      </c>
      <c r="AF47" s="4">
        <f t="shared" si="112"/>
        <v>0.29879346629922576</v>
      </c>
      <c r="AG47" s="4">
        <f t="shared" si="112"/>
        <v>0.33267726144656068</v>
      </c>
      <c r="AH47" s="4">
        <f t="shared" si="112"/>
        <v>0.36348071158050144</v>
      </c>
      <c r="AI47" s="4">
        <f t="shared" si="112"/>
        <v>0.39428416171444225</v>
      </c>
      <c r="AJ47" s="4">
        <f t="shared" si="112"/>
        <v>0.42508761184838312</v>
      </c>
      <c r="AK47" s="10">
        <f>$G$47+$H$47+I47+W47</f>
        <v>2.4646427601071532</v>
      </c>
      <c r="AL47" s="10">
        <f t="shared" ref="AL47:AX47" si="113">$G$47+$H$47+J47+X47</f>
        <v>2.5569641401607295</v>
      </c>
      <c r="AM47" s="10">
        <f t="shared" si="113"/>
        <v>2.6839060377343968</v>
      </c>
      <c r="AN47" s="10">
        <f t="shared" si="113"/>
        <v>2.8339282803214583</v>
      </c>
      <c r="AO47" s="10">
        <f t="shared" si="113"/>
        <v>3.0301112129353078</v>
      </c>
      <c r="AP47" s="10">
        <f t="shared" si="113"/>
        <v>3.2724548355759455</v>
      </c>
      <c r="AQ47" s="10">
        <f t="shared" si="113"/>
        <v>3.5494189757366748</v>
      </c>
      <c r="AR47" s="10">
        <f t="shared" si="113"/>
        <v>3.8610036334174946</v>
      </c>
      <c r="AS47" s="10">
        <f t="shared" si="113"/>
        <v>4.1956686361117086</v>
      </c>
      <c r="AT47" s="10">
        <f t="shared" si="113"/>
        <v>4.5187934662992264</v>
      </c>
      <c r="AU47" s="10">
        <f t="shared" si="113"/>
        <v>4.7726772614465611</v>
      </c>
      <c r="AV47" s="10">
        <f t="shared" si="113"/>
        <v>5.0034807115805018</v>
      </c>
      <c r="AW47" s="10">
        <f t="shared" si="113"/>
        <v>5.2342841617144424</v>
      </c>
      <c r="AX47" s="10">
        <f t="shared" si="113"/>
        <v>5.465087611848384</v>
      </c>
    </row>
    <row r="48" spans="1:50" ht="28.8" x14ac:dyDescent="0.3">
      <c r="A48" s="7">
        <v>8720030</v>
      </c>
      <c r="B48" s="8" t="s">
        <v>136</v>
      </c>
      <c r="C48" s="7">
        <v>43299</v>
      </c>
      <c r="D48" s="7">
        <v>30.671389000000001</v>
      </c>
      <c r="E48" s="7">
        <v>-81.465833000000003</v>
      </c>
      <c r="F48" s="17">
        <v>22.998532681677201</v>
      </c>
      <c r="G48" s="4">
        <v>1</v>
      </c>
      <c r="H48" s="4">
        <v>1.31</v>
      </c>
      <c r="I48" s="7">
        <v>0.13999999999999999</v>
      </c>
      <c r="J48" s="7">
        <v>0.22</v>
      </c>
      <c r="K48" s="7">
        <v>0.32</v>
      </c>
      <c r="L48" s="7">
        <v>0.44</v>
      </c>
      <c r="M48" s="7">
        <v>0.61</v>
      </c>
      <c r="N48" s="7">
        <v>0.81</v>
      </c>
      <c r="O48" s="7">
        <v>1.04</v>
      </c>
      <c r="P48" s="7">
        <v>1.31</v>
      </c>
      <c r="Q48" s="7">
        <v>1.6</v>
      </c>
      <c r="R48" s="7">
        <v>1.87</v>
      </c>
      <c r="S48" s="7">
        <v>2.08</v>
      </c>
      <c r="T48" s="7">
        <v>2.27</v>
      </c>
      <c r="U48" s="7">
        <v>2.46</v>
      </c>
      <c r="V48" s="7">
        <v>2.65</v>
      </c>
      <c r="W48" s="4">
        <f t="shared" ref="W48:AJ48" si="114">$F$48/100*I48</f>
        <v>3.2197945754348076E-2</v>
      </c>
      <c r="X48" s="4">
        <f t="shared" si="114"/>
        <v>5.0596771899689842E-2</v>
      </c>
      <c r="Y48" s="4">
        <f t="shared" si="114"/>
        <v>7.3595304581367038E-2</v>
      </c>
      <c r="Z48" s="4">
        <f t="shared" si="114"/>
        <v>0.10119354379937968</v>
      </c>
      <c r="AA48" s="4">
        <f t="shared" si="114"/>
        <v>0.14029104935823092</v>
      </c>
      <c r="AB48" s="4">
        <f t="shared" si="114"/>
        <v>0.18628811472158532</v>
      </c>
      <c r="AC48" s="4">
        <f t="shared" si="114"/>
        <v>0.23918473988944289</v>
      </c>
      <c r="AD48" s="4">
        <f t="shared" si="114"/>
        <v>0.30128077812997134</v>
      </c>
      <c r="AE48" s="4">
        <f t="shared" si="114"/>
        <v>0.36797652290683525</v>
      </c>
      <c r="AF48" s="4">
        <f t="shared" si="114"/>
        <v>0.43007256114736364</v>
      </c>
      <c r="AG48" s="4">
        <f t="shared" si="114"/>
        <v>0.47836947977888578</v>
      </c>
      <c r="AH48" s="4">
        <f t="shared" si="114"/>
        <v>0.5220666918740724</v>
      </c>
      <c r="AI48" s="4">
        <f t="shared" si="114"/>
        <v>0.56576390396925913</v>
      </c>
      <c r="AJ48" s="4">
        <f t="shared" si="114"/>
        <v>0.60946111606444575</v>
      </c>
      <c r="AK48" s="10">
        <f>$G$48+$H$48+I48+W48</f>
        <v>2.4821979457543484</v>
      </c>
      <c r="AL48" s="10">
        <f t="shared" ref="AL48:AX48" si="115">$G$48+$H$48+J48+X48</f>
        <v>2.5805967718996903</v>
      </c>
      <c r="AM48" s="10">
        <f t="shared" si="115"/>
        <v>2.7035953045813668</v>
      </c>
      <c r="AN48" s="10">
        <f t="shared" si="115"/>
        <v>2.8511935437993796</v>
      </c>
      <c r="AO48" s="10">
        <f t="shared" si="115"/>
        <v>3.0602910493582307</v>
      </c>
      <c r="AP48" s="10">
        <f t="shared" si="115"/>
        <v>3.3062881147215855</v>
      </c>
      <c r="AQ48" s="10">
        <f t="shared" si="115"/>
        <v>3.589184739889443</v>
      </c>
      <c r="AR48" s="10">
        <f t="shared" si="115"/>
        <v>3.9212807781299714</v>
      </c>
      <c r="AS48" s="10">
        <f t="shared" si="115"/>
        <v>4.2779765229068349</v>
      </c>
      <c r="AT48" s="10">
        <f t="shared" si="115"/>
        <v>4.610072561147363</v>
      </c>
      <c r="AU48" s="10">
        <f t="shared" si="115"/>
        <v>4.8683694797788863</v>
      </c>
      <c r="AV48" s="10">
        <f t="shared" si="115"/>
        <v>5.1020666918740725</v>
      </c>
      <c r="AW48" s="10">
        <f t="shared" si="115"/>
        <v>5.3357639039692586</v>
      </c>
      <c r="AX48" s="10">
        <f t="shared" si="115"/>
        <v>5.5694611160644456</v>
      </c>
    </row>
    <row r="49" spans="1:50" ht="28.8" x14ac:dyDescent="0.3">
      <c r="A49" s="7">
        <v>8720220</v>
      </c>
      <c r="B49" s="8" t="s">
        <v>137</v>
      </c>
      <c r="C49" s="7">
        <v>42939</v>
      </c>
      <c r="D49" s="7">
        <v>30.3933</v>
      </c>
      <c r="E49" s="7">
        <v>-81.431700000000006</v>
      </c>
      <c r="F49" s="12">
        <v>19.402901436107129</v>
      </c>
      <c r="G49" s="4">
        <v>0.76</v>
      </c>
      <c r="H49" s="4">
        <v>0.89</v>
      </c>
      <c r="I49" s="7">
        <v>0.13999999999999999</v>
      </c>
      <c r="J49" s="7">
        <v>0.22</v>
      </c>
      <c r="K49" s="7">
        <v>0.32</v>
      </c>
      <c r="L49" s="7">
        <v>0.45</v>
      </c>
      <c r="M49" s="7">
        <v>0.61</v>
      </c>
      <c r="N49" s="7">
        <v>0.82000000000000006</v>
      </c>
      <c r="O49" s="7">
        <v>1.05</v>
      </c>
      <c r="P49" s="7">
        <v>1.33</v>
      </c>
      <c r="Q49" s="7">
        <v>1.61</v>
      </c>
      <c r="R49" s="7">
        <v>1.8900000000000001</v>
      </c>
      <c r="S49" s="7">
        <v>2.11</v>
      </c>
      <c r="T49" s="7">
        <v>2.29</v>
      </c>
      <c r="U49" s="7">
        <v>2.4900000000000002</v>
      </c>
      <c r="V49" s="7">
        <v>2.68</v>
      </c>
      <c r="W49" s="4">
        <f t="shared" ref="W49:AJ49" si="116">$F$49/100*I49</f>
        <v>2.7164062010549977E-2</v>
      </c>
      <c r="X49" s="4">
        <f t="shared" si="116"/>
        <v>4.2686383159435681E-2</v>
      </c>
      <c r="Y49" s="4">
        <f t="shared" si="116"/>
        <v>6.2089284595542811E-2</v>
      </c>
      <c r="Z49" s="4">
        <f t="shared" si="116"/>
        <v>8.731305646248208E-2</v>
      </c>
      <c r="AA49" s="4">
        <f t="shared" si="116"/>
        <v>0.11835769876025348</v>
      </c>
      <c r="AB49" s="4">
        <f t="shared" si="116"/>
        <v>0.15910379177607847</v>
      </c>
      <c r="AC49" s="4">
        <f t="shared" si="116"/>
        <v>0.20373046507912485</v>
      </c>
      <c r="AD49" s="4">
        <f t="shared" si="116"/>
        <v>0.25805858910022483</v>
      </c>
      <c r="AE49" s="4">
        <f t="shared" si="116"/>
        <v>0.31238671312132477</v>
      </c>
      <c r="AF49" s="4">
        <f t="shared" si="116"/>
        <v>0.36671483714242475</v>
      </c>
      <c r="AG49" s="4">
        <f t="shared" si="116"/>
        <v>0.40940122030186038</v>
      </c>
      <c r="AH49" s="4">
        <f t="shared" si="116"/>
        <v>0.44432644288685325</v>
      </c>
      <c r="AI49" s="4">
        <f t="shared" si="116"/>
        <v>0.48313224575906755</v>
      </c>
      <c r="AJ49" s="4">
        <f t="shared" si="116"/>
        <v>0.51999775848767105</v>
      </c>
      <c r="AK49" s="10">
        <f>$G$49+$H$49+I49+W49</f>
        <v>1.8171640620105498</v>
      </c>
      <c r="AL49" s="10">
        <f t="shared" ref="AL49:AX49" si="117">$G$49+$H$49+J49+X49</f>
        <v>1.9126863831594356</v>
      </c>
      <c r="AM49" s="10">
        <f t="shared" si="117"/>
        <v>2.0320892845955427</v>
      </c>
      <c r="AN49" s="10">
        <f t="shared" si="117"/>
        <v>2.1873130564624823</v>
      </c>
      <c r="AO49" s="10">
        <f t="shared" si="117"/>
        <v>2.3783576987602535</v>
      </c>
      <c r="AP49" s="10">
        <f t="shared" si="117"/>
        <v>2.6291037917760782</v>
      </c>
      <c r="AQ49" s="10">
        <f t="shared" si="117"/>
        <v>2.9037304650791249</v>
      </c>
      <c r="AR49" s="10">
        <f t="shared" si="117"/>
        <v>3.2380585891002247</v>
      </c>
      <c r="AS49" s="10">
        <f t="shared" si="117"/>
        <v>3.5723867131213245</v>
      </c>
      <c r="AT49" s="10">
        <f t="shared" si="117"/>
        <v>3.9067148371424247</v>
      </c>
      <c r="AU49" s="10">
        <f t="shared" si="117"/>
        <v>4.16940122030186</v>
      </c>
      <c r="AV49" s="10">
        <f t="shared" si="117"/>
        <v>4.3843264428868531</v>
      </c>
      <c r="AW49" s="10">
        <f t="shared" si="117"/>
        <v>4.6231322457590682</v>
      </c>
      <c r="AX49" s="10">
        <f t="shared" si="117"/>
        <v>4.849997758487671</v>
      </c>
    </row>
    <row r="50" spans="1:50" ht="28.8" x14ac:dyDescent="0.3">
      <c r="A50" s="7">
        <v>8723970</v>
      </c>
      <c r="B50" s="8" t="s">
        <v>145</v>
      </c>
      <c r="C50" s="7">
        <v>41139</v>
      </c>
      <c r="D50" s="7">
        <v>24.710999999999999</v>
      </c>
      <c r="E50" s="7">
        <v>-81.106499999999997</v>
      </c>
      <c r="F50" s="12">
        <v>51.240243956936709</v>
      </c>
      <c r="G50" s="4">
        <v>0.14000000000000001</v>
      </c>
      <c r="H50" s="4">
        <v>0.93</v>
      </c>
      <c r="I50" s="7">
        <v>0.13999999999999999</v>
      </c>
      <c r="J50" s="7">
        <v>0.22</v>
      </c>
      <c r="K50" s="7">
        <v>0.32</v>
      </c>
      <c r="L50" s="7">
        <v>0.44</v>
      </c>
      <c r="M50" s="7">
        <v>0.62</v>
      </c>
      <c r="N50" s="7">
        <v>0.84</v>
      </c>
      <c r="O50" s="7">
        <v>1.0900000000000001</v>
      </c>
      <c r="P50" s="7">
        <v>1.36</v>
      </c>
      <c r="Q50" s="7">
        <v>1.67</v>
      </c>
      <c r="R50" s="7">
        <v>1.96</v>
      </c>
      <c r="S50" s="7">
        <v>2.19</v>
      </c>
      <c r="T50" s="7">
        <v>2.39</v>
      </c>
      <c r="U50" s="7">
        <v>2.59</v>
      </c>
      <c r="V50" s="7">
        <v>2.77</v>
      </c>
      <c r="W50" s="4">
        <f t="shared" ref="W50:AJ50" si="118">$F$50/100*I50</f>
        <v>7.1736341539711382E-2</v>
      </c>
      <c r="X50" s="4">
        <f t="shared" si="118"/>
        <v>0.11272853670526074</v>
      </c>
      <c r="Y50" s="4">
        <f t="shared" si="118"/>
        <v>0.16396878066219744</v>
      </c>
      <c r="Z50" s="4">
        <f t="shared" si="118"/>
        <v>0.22545707341052149</v>
      </c>
      <c r="AA50" s="4">
        <f t="shared" si="118"/>
        <v>0.31768951253300759</v>
      </c>
      <c r="AB50" s="4">
        <f t="shared" si="118"/>
        <v>0.43041804923826832</v>
      </c>
      <c r="AC50" s="4">
        <f t="shared" si="118"/>
        <v>0.55851865913061016</v>
      </c>
      <c r="AD50" s="4">
        <f t="shared" si="118"/>
        <v>0.69686731781433919</v>
      </c>
      <c r="AE50" s="4">
        <f t="shared" si="118"/>
        <v>0.85571207408084293</v>
      </c>
      <c r="AF50" s="4">
        <f t="shared" si="118"/>
        <v>1.0043087815559595</v>
      </c>
      <c r="AG50" s="4">
        <f t="shared" si="118"/>
        <v>1.1221613426569137</v>
      </c>
      <c r="AH50" s="4">
        <f t="shared" si="118"/>
        <v>1.2246418305707873</v>
      </c>
      <c r="AI50" s="4">
        <f t="shared" si="118"/>
        <v>1.3271223184846606</v>
      </c>
      <c r="AJ50" s="4">
        <f t="shared" si="118"/>
        <v>1.4193547576071468</v>
      </c>
      <c r="AK50" s="10">
        <f>$G$50+$H$50+I50+W50</f>
        <v>1.2817363415397114</v>
      </c>
      <c r="AL50" s="10">
        <f t="shared" ref="AL50:AX50" si="119">$G$50+$H$50+J50+X50</f>
        <v>1.4027285367052609</v>
      </c>
      <c r="AM50" s="10">
        <f t="shared" si="119"/>
        <v>1.5539687806621976</v>
      </c>
      <c r="AN50" s="10">
        <f t="shared" si="119"/>
        <v>1.7354570734105215</v>
      </c>
      <c r="AO50" s="10">
        <f t="shared" si="119"/>
        <v>2.0076895125330076</v>
      </c>
      <c r="AP50" s="10">
        <f t="shared" si="119"/>
        <v>2.3404180492382682</v>
      </c>
      <c r="AQ50" s="10">
        <f t="shared" si="119"/>
        <v>2.7185186591306101</v>
      </c>
      <c r="AR50" s="10">
        <f t="shared" si="119"/>
        <v>3.1268673178143391</v>
      </c>
      <c r="AS50" s="10">
        <f t="shared" si="119"/>
        <v>3.595712074080843</v>
      </c>
      <c r="AT50" s="10">
        <f t="shared" si="119"/>
        <v>4.0343087815559597</v>
      </c>
      <c r="AU50" s="10">
        <f t="shared" si="119"/>
        <v>4.3821613426569135</v>
      </c>
      <c r="AV50" s="10">
        <f t="shared" si="119"/>
        <v>4.6846418305707873</v>
      </c>
      <c r="AW50" s="10">
        <f t="shared" si="119"/>
        <v>4.9871223184846603</v>
      </c>
      <c r="AX50" s="10">
        <f t="shared" si="119"/>
        <v>5.2593547576071469</v>
      </c>
    </row>
    <row r="51" spans="1:50" x14ac:dyDescent="0.3">
      <c r="A51" s="7">
        <v>8724580</v>
      </c>
      <c r="B51" s="8" t="s">
        <v>81</v>
      </c>
      <c r="C51" s="7">
        <v>41138</v>
      </c>
      <c r="D51" s="7">
        <v>24.550830000000001</v>
      </c>
      <c r="E51" s="7">
        <v>-81.808059999999998</v>
      </c>
      <c r="F51" s="17">
        <v>30.9439172010423</v>
      </c>
      <c r="G51" s="4">
        <v>0.28000000000000003</v>
      </c>
      <c r="H51" s="4">
        <v>0.74</v>
      </c>
      <c r="I51" s="7">
        <v>0.13999999999999999</v>
      </c>
      <c r="J51" s="7">
        <v>0.21</v>
      </c>
      <c r="K51" s="7">
        <v>0.31</v>
      </c>
      <c r="L51" s="7">
        <v>0.43</v>
      </c>
      <c r="M51" s="7">
        <v>0.61</v>
      </c>
      <c r="N51" s="7">
        <v>0.83000000000000007</v>
      </c>
      <c r="O51" s="7">
        <v>1.07</v>
      </c>
      <c r="P51" s="7">
        <v>1.34</v>
      </c>
      <c r="Q51" s="7">
        <v>1.66</v>
      </c>
      <c r="R51" s="7">
        <v>1.94</v>
      </c>
      <c r="S51" s="7">
        <v>2.16</v>
      </c>
      <c r="T51" s="7">
        <v>2.37</v>
      </c>
      <c r="U51" s="7">
        <v>2.57</v>
      </c>
      <c r="V51" s="7">
        <v>2.75</v>
      </c>
      <c r="W51" s="4">
        <f t="shared" ref="W51:AJ51" si="120">$F$51/100*I51</f>
        <v>4.3321484081459215E-2</v>
      </c>
      <c r="X51" s="4">
        <f t="shared" si="120"/>
        <v>6.4982226122188819E-2</v>
      </c>
      <c r="Y51" s="4">
        <f t="shared" si="120"/>
        <v>9.5926143323231128E-2</v>
      </c>
      <c r="Z51" s="4">
        <f t="shared" si="120"/>
        <v>0.13305884396448189</v>
      </c>
      <c r="AA51" s="4">
        <f t="shared" si="120"/>
        <v>0.18875789492635803</v>
      </c>
      <c r="AB51" s="4">
        <f t="shared" si="120"/>
        <v>0.2568345127686511</v>
      </c>
      <c r="AC51" s="4">
        <f t="shared" si="120"/>
        <v>0.33109991405115263</v>
      </c>
      <c r="AD51" s="4">
        <f t="shared" si="120"/>
        <v>0.41464849049396679</v>
      </c>
      <c r="AE51" s="4">
        <f t="shared" si="120"/>
        <v>0.51366902553730209</v>
      </c>
      <c r="AF51" s="4">
        <f t="shared" si="120"/>
        <v>0.60031199370022059</v>
      </c>
      <c r="AG51" s="4">
        <f t="shared" si="120"/>
        <v>0.66838861154251372</v>
      </c>
      <c r="AH51" s="4">
        <f t="shared" si="120"/>
        <v>0.73337083766470246</v>
      </c>
      <c r="AI51" s="4">
        <f t="shared" si="120"/>
        <v>0.79525867206678702</v>
      </c>
      <c r="AJ51" s="4">
        <f t="shared" si="120"/>
        <v>0.85095772302866324</v>
      </c>
      <c r="AK51" s="10">
        <f>$G$51+$H$51+I51+W51</f>
        <v>1.2033214840814592</v>
      </c>
      <c r="AL51" s="10">
        <f t="shared" ref="AL51:AX51" si="121">$G$51+$H$51+J51+X51</f>
        <v>1.2949822261221888</v>
      </c>
      <c r="AM51" s="10">
        <f t="shared" si="121"/>
        <v>1.4259261433232311</v>
      </c>
      <c r="AN51" s="10">
        <f t="shared" si="121"/>
        <v>1.5830588439644819</v>
      </c>
      <c r="AO51" s="10">
        <f t="shared" si="121"/>
        <v>1.8187578949263579</v>
      </c>
      <c r="AP51" s="10">
        <f t="shared" si="121"/>
        <v>2.1068345127686512</v>
      </c>
      <c r="AQ51" s="10">
        <f t="shared" si="121"/>
        <v>2.4210999140511524</v>
      </c>
      <c r="AR51" s="10">
        <f t="shared" si="121"/>
        <v>2.7746484904939672</v>
      </c>
      <c r="AS51" s="10">
        <f t="shared" si="121"/>
        <v>3.1936690255373019</v>
      </c>
      <c r="AT51" s="10">
        <f t="shared" si="121"/>
        <v>3.5603119937002203</v>
      </c>
      <c r="AU51" s="10">
        <f t="shared" si="121"/>
        <v>3.8483886115425139</v>
      </c>
      <c r="AV51" s="10">
        <f t="shared" si="121"/>
        <v>4.1233708376647025</v>
      </c>
      <c r="AW51" s="10">
        <f t="shared" si="121"/>
        <v>4.3852586720667865</v>
      </c>
      <c r="AX51" s="10">
        <f t="shared" si="121"/>
        <v>4.6209577230286634</v>
      </c>
    </row>
    <row r="52" spans="1:50" ht="28.8" x14ac:dyDescent="0.3">
      <c r="A52" s="7">
        <v>8725110</v>
      </c>
      <c r="B52" s="8" t="s">
        <v>140</v>
      </c>
      <c r="C52" s="7">
        <v>41498</v>
      </c>
      <c r="D52" s="7">
        <v>26.131667</v>
      </c>
      <c r="E52" s="7">
        <v>-81.807500000000005</v>
      </c>
      <c r="F52" s="17">
        <v>33.583955002610502</v>
      </c>
      <c r="G52" s="4">
        <v>0.37</v>
      </c>
      <c r="H52" s="4">
        <v>1.58</v>
      </c>
      <c r="I52" s="7">
        <v>0.13999999999999999</v>
      </c>
      <c r="J52" s="7">
        <v>0.21</v>
      </c>
      <c r="K52" s="7">
        <v>0.31</v>
      </c>
      <c r="L52" s="7">
        <v>0.43</v>
      </c>
      <c r="M52" s="7">
        <v>0.6</v>
      </c>
      <c r="N52" s="7">
        <v>0.82000000000000006</v>
      </c>
      <c r="O52" s="7">
        <v>1.06</v>
      </c>
      <c r="P52" s="7">
        <v>1.34</v>
      </c>
      <c r="Q52" s="7">
        <v>1.6300000000000001</v>
      </c>
      <c r="R52" s="7">
        <v>1.9</v>
      </c>
      <c r="S52" s="7">
        <v>2.14</v>
      </c>
      <c r="T52" s="7">
        <v>2.33</v>
      </c>
      <c r="U52" s="7">
        <v>2.5299999999999998</v>
      </c>
      <c r="V52" s="7">
        <v>2.7</v>
      </c>
      <c r="W52" s="4">
        <f t="shared" ref="W52:AJ52" si="122">$F$52/100*I52</f>
        <v>4.7017537003654693E-2</v>
      </c>
      <c r="X52" s="4">
        <f t="shared" si="122"/>
        <v>7.0526305505482043E-2</v>
      </c>
      <c r="Y52" s="4">
        <f t="shared" si="122"/>
        <v>0.10411026050809255</v>
      </c>
      <c r="Z52" s="4">
        <f t="shared" si="122"/>
        <v>0.14441100651122515</v>
      </c>
      <c r="AA52" s="4">
        <f t="shared" si="122"/>
        <v>0.20150373001566299</v>
      </c>
      <c r="AB52" s="4">
        <f t="shared" si="122"/>
        <v>0.27538843102140609</v>
      </c>
      <c r="AC52" s="4">
        <f t="shared" si="122"/>
        <v>0.3559899230276713</v>
      </c>
      <c r="AD52" s="4">
        <f t="shared" si="122"/>
        <v>0.45002499703498072</v>
      </c>
      <c r="AE52" s="4">
        <f t="shared" si="122"/>
        <v>0.54741846654255122</v>
      </c>
      <c r="AF52" s="4">
        <f t="shared" si="122"/>
        <v>0.63809514504959941</v>
      </c>
      <c r="AG52" s="4">
        <f t="shared" si="122"/>
        <v>0.71869663705586473</v>
      </c>
      <c r="AH52" s="4">
        <f t="shared" si="122"/>
        <v>0.7825061515608247</v>
      </c>
      <c r="AI52" s="4">
        <f t="shared" si="122"/>
        <v>0.84967406156604552</v>
      </c>
      <c r="AJ52" s="4">
        <f t="shared" si="122"/>
        <v>0.90676678507048358</v>
      </c>
      <c r="AK52" s="10">
        <f>$G$52+$H$52+I52+W52</f>
        <v>2.137017537003655</v>
      </c>
      <c r="AL52" s="10">
        <f t="shared" ref="AL52:AX52" si="123">$G$52+$H$52+J52+X52</f>
        <v>2.230526305505482</v>
      </c>
      <c r="AM52" s="10">
        <f t="shared" si="123"/>
        <v>2.3641102605080926</v>
      </c>
      <c r="AN52" s="10">
        <f t="shared" si="123"/>
        <v>2.5244110065112255</v>
      </c>
      <c r="AO52" s="10">
        <f t="shared" si="123"/>
        <v>2.7515037300156631</v>
      </c>
      <c r="AP52" s="10">
        <f t="shared" si="123"/>
        <v>3.0453884310214066</v>
      </c>
      <c r="AQ52" s="10">
        <f t="shared" si="123"/>
        <v>3.3659899230276715</v>
      </c>
      <c r="AR52" s="10">
        <f t="shared" si="123"/>
        <v>3.7400249970349808</v>
      </c>
      <c r="AS52" s="10">
        <f t="shared" si="123"/>
        <v>4.1274184665425508</v>
      </c>
      <c r="AT52" s="10">
        <f t="shared" si="123"/>
        <v>4.4880951450495994</v>
      </c>
      <c r="AU52" s="10">
        <f t="shared" si="123"/>
        <v>4.8086966370558644</v>
      </c>
      <c r="AV52" s="10">
        <f t="shared" si="123"/>
        <v>5.0625061515608252</v>
      </c>
      <c r="AW52" s="10">
        <f t="shared" si="123"/>
        <v>5.3296740615660463</v>
      </c>
      <c r="AX52" s="10">
        <f t="shared" si="123"/>
        <v>5.5567667850704838</v>
      </c>
    </row>
    <row r="53" spans="1:50" x14ac:dyDescent="0.3">
      <c r="A53" s="7">
        <v>8725520</v>
      </c>
      <c r="B53" s="8" t="s">
        <v>76</v>
      </c>
      <c r="C53" s="7">
        <v>41858</v>
      </c>
      <c r="D53" s="7">
        <v>26.648</v>
      </c>
      <c r="E53" s="7">
        <v>-81.870999999999995</v>
      </c>
      <c r="F53" s="17">
        <v>37.507698551589101</v>
      </c>
      <c r="G53" s="4">
        <v>0.21</v>
      </c>
      <c r="H53" s="4">
        <v>1.72</v>
      </c>
      <c r="I53" s="7">
        <v>0.13999999999999999</v>
      </c>
      <c r="J53" s="7">
        <v>0.21</v>
      </c>
      <c r="K53" s="7">
        <v>0.31</v>
      </c>
      <c r="L53" s="7">
        <v>0.43</v>
      </c>
      <c r="M53" s="7">
        <v>0.6</v>
      </c>
      <c r="N53" s="7">
        <v>0.82000000000000006</v>
      </c>
      <c r="O53" s="7">
        <v>1.05</v>
      </c>
      <c r="P53" s="7">
        <v>1.33</v>
      </c>
      <c r="Q53" s="7">
        <v>1.6300000000000001</v>
      </c>
      <c r="R53" s="7">
        <v>1.9</v>
      </c>
      <c r="S53" s="7">
        <v>2.13</v>
      </c>
      <c r="T53" s="7">
        <v>2.33</v>
      </c>
      <c r="U53" s="7">
        <v>2.5299999999999998</v>
      </c>
      <c r="V53" s="7">
        <v>2.69</v>
      </c>
      <c r="W53" s="4">
        <f t="shared" ref="W53:AJ53" si="124">$F$53/100*I53</f>
        <v>5.251077797222474E-2</v>
      </c>
      <c r="X53" s="4">
        <f t="shared" si="124"/>
        <v>7.8766166958337117E-2</v>
      </c>
      <c r="Y53" s="4">
        <f t="shared" si="124"/>
        <v>0.11627386550992622</v>
      </c>
      <c r="Z53" s="4">
        <f t="shared" si="124"/>
        <v>0.16128310377183314</v>
      </c>
      <c r="AA53" s="4">
        <f t="shared" si="124"/>
        <v>0.2250461913095346</v>
      </c>
      <c r="AB53" s="4">
        <f t="shared" si="124"/>
        <v>0.30756312812303066</v>
      </c>
      <c r="AC53" s="4">
        <f t="shared" si="124"/>
        <v>0.39383083479168557</v>
      </c>
      <c r="AD53" s="4">
        <f t="shared" si="124"/>
        <v>0.49885239073613508</v>
      </c>
      <c r="AE53" s="4">
        <f t="shared" si="124"/>
        <v>0.61137548639090245</v>
      </c>
      <c r="AF53" s="4">
        <f t="shared" si="124"/>
        <v>0.71264627248019297</v>
      </c>
      <c r="AG53" s="4">
        <f t="shared" si="124"/>
        <v>0.79891397914884787</v>
      </c>
      <c r="AH53" s="4">
        <f t="shared" si="124"/>
        <v>0.87392937625202616</v>
      </c>
      <c r="AI53" s="4">
        <f t="shared" si="124"/>
        <v>0.94894477335520422</v>
      </c>
      <c r="AJ53" s="4">
        <f t="shared" si="124"/>
        <v>1.0089570910377468</v>
      </c>
      <c r="AK53" s="10">
        <f>$G$53+$H$53+I53+W53</f>
        <v>2.1225107779722245</v>
      </c>
      <c r="AL53" s="10">
        <f t="shared" ref="AL53:AX53" si="125">$G$53+$H$53+J53+X53</f>
        <v>2.2187661669583374</v>
      </c>
      <c r="AM53" s="10">
        <f t="shared" si="125"/>
        <v>2.3562738655099258</v>
      </c>
      <c r="AN53" s="10">
        <f t="shared" si="125"/>
        <v>2.5212831037718328</v>
      </c>
      <c r="AO53" s="10">
        <f t="shared" si="125"/>
        <v>2.7550461913095345</v>
      </c>
      <c r="AP53" s="10">
        <f t="shared" si="125"/>
        <v>3.0575631281230304</v>
      </c>
      <c r="AQ53" s="10">
        <f t="shared" si="125"/>
        <v>3.3738308347916854</v>
      </c>
      <c r="AR53" s="10">
        <f t="shared" si="125"/>
        <v>3.7588523907361351</v>
      </c>
      <c r="AS53" s="10">
        <f t="shared" si="125"/>
        <v>4.1713754863909021</v>
      </c>
      <c r="AT53" s="10">
        <f t="shared" si="125"/>
        <v>4.5426462724801926</v>
      </c>
      <c r="AU53" s="10">
        <f t="shared" si="125"/>
        <v>4.8589139791488476</v>
      </c>
      <c r="AV53" s="10">
        <f t="shared" si="125"/>
        <v>5.1339293762520262</v>
      </c>
      <c r="AW53" s="10">
        <f t="shared" si="125"/>
        <v>5.4089447733552038</v>
      </c>
      <c r="AX53" s="10">
        <f t="shared" si="125"/>
        <v>5.6289570910377469</v>
      </c>
    </row>
    <row r="54" spans="1:50" ht="43.2" x14ac:dyDescent="0.3">
      <c r="A54" s="7">
        <v>8726520</v>
      </c>
      <c r="B54" s="8" t="s">
        <v>144</v>
      </c>
      <c r="C54" s="7">
        <v>42217</v>
      </c>
      <c r="D54" s="7">
        <v>27.76061</v>
      </c>
      <c r="E54" s="7">
        <v>-82.626900000000006</v>
      </c>
      <c r="F54" s="12">
        <v>35.682153209605026</v>
      </c>
      <c r="G54" s="4">
        <v>0.32</v>
      </c>
      <c r="H54" s="4">
        <v>1.42</v>
      </c>
      <c r="I54" s="7">
        <v>0.13999999999999999</v>
      </c>
      <c r="J54" s="7">
        <v>0.22</v>
      </c>
      <c r="K54" s="7">
        <v>0.32</v>
      </c>
      <c r="L54" s="7">
        <v>0.45</v>
      </c>
      <c r="M54" s="7">
        <v>0.62</v>
      </c>
      <c r="N54" s="7">
        <v>0.83000000000000007</v>
      </c>
      <c r="O54" s="7">
        <v>1.08</v>
      </c>
      <c r="P54" s="7">
        <v>1.36</v>
      </c>
      <c r="Q54" s="7">
        <v>1.66</v>
      </c>
      <c r="R54" s="7">
        <v>1.93</v>
      </c>
      <c r="S54" s="7">
        <v>2.16</v>
      </c>
      <c r="T54" s="7">
        <v>2.36</v>
      </c>
      <c r="U54" s="7">
        <v>2.56</v>
      </c>
      <c r="V54" s="7">
        <v>2.74</v>
      </c>
      <c r="W54" s="4">
        <f t="shared" ref="W54:AJ54" si="126">$F$54/100*I54</f>
        <v>4.9955014493447032E-2</v>
      </c>
      <c r="X54" s="4">
        <f t="shared" si="126"/>
        <v>7.850073706113106E-2</v>
      </c>
      <c r="Y54" s="4">
        <f t="shared" si="126"/>
        <v>0.1141828902707361</v>
      </c>
      <c r="Z54" s="4">
        <f t="shared" si="126"/>
        <v>0.16056968944322264</v>
      </c>
      <c r="AA54" s="4">
        <f t="shared" si="126"/>
        <v>0.22122934989955118</v>
      </c>
      <c r="AB54" s="4">
        <f t="shared" si="126"/>
        <v>0.29616187163972174</v>
      </c>
      <c r="AC54" s="4">
        <f t="shared" si="126"/>
        <v>0.38536725466373434</v>
      </c>
      <c r="AD54" s="4">
        <f t="shared" si="126"/>
        <v>0.48527728365062839</v>
      </c>
      <c r="AE54" s="4">
        <f t="shared" si="126"/>
        <v>0.59232374327944348</v>
      </c>
      <c r="AF54" s="4">
        <f t="shared" si="126"/>
        <v>0.68866555694537701</v>
      </c>
      <c r="AG54" s="4">
        <f t="shared" si="126"/>
        <v>0.77073450932746868</v>
      </c>
      <c r="AH54" s="4">
        <f t="shared" si="126"/>
        <v>0.84209881574667855</v>
      </c>
      <c r="AI54" s="4">
        <f t="shared" si="126"/>
        <v>0.91346312216588876</v>
      </c>
      <c r="AJ54" s="4">
        <f t="shared" si="126"/>
        <v>0.97769099794317782</v>
      </c>
      <c r="AK54" s="10">
        <f>$G$54+$H$54+I54+W54</f>
        <v>1.929955014493447</v>
      </c>
      <c r="AL54" s="10">
        <f t="shared" ref="AL54:AX54" si="127">$G$54+$H$54+J54+X54</f>
        <v>2.0385007370611312</v>
      </c>
      <c r="AM54" s="10">
        <f t="shared" si="127"/>
        <v>2.1741828902707363</v>
      </c>
      <c r="AN54" s="10">
        <f t="shared" si="127"/>
        <v>2.3505696894432226</v>
      </c>
      <c r="AO54" s="10">
        <f t="shared" si="127"/>
        <v>2.5812293498995511</v>
      </c>
      <c r="AP54" s="10">
        <f t="shared" si="127"/>
        <v>2.8661618716397221</v>
      </c>
      <c r="AQ54" s="10">
        <f t="shared" si="127"/>
        <v>3.2053672546637344</v>
      </c>
      <c r="AR54" s="10">
        <f t="shared" si="127"/>
        <v>3.5852772836506284</v>
      </c>
      <c r="AS54" s="10">
        <f t="shared" si="127"/>
        <v>3.9923237432794432</v>
      </c>
      <c r="AT54" s="10">
        <f t="shared" si="127"/>
        <v>4.3586655569453772</v>
      </c>
      <c r="AU54" s="10">
        <f t="shared" si="127"/>
        <v>4.6707345093274686</v>
      </c>
      <c r="AV54" s="10">
        <f t="shared" si="127"/>
        <v>4.9420988157466779</v>
      </c>
      <c r="AW54" s="10">
        <f t="shared" si="127"/>
        <v>5.2134631221658889</v>
      </c>
      <c r="AX54" s="10">
        <f t="shared" si="127"/>
        <v>5.4576909979431782</v>
      </c>
    </row>
    <row r="55" spans="1:50" ht="28.8" x14ac:dyDescent="0.3">
      <c r="A55" s="7">
        <v>8726724</v>
      </c>
      <c r="B55" s="8" t="s">
        <v>142</v>
      </c>
      <c r="C55" s="7">
        <v>42217</v>
      </c>
      <c r="D55" s="7">
        <v>27.978306</v>
      </c>
      <c r="E55" s="7">
        <v>-82.831693999999999</v>
      </c>
      <c r="F55" s="17">
        <v>41.000399511212002</v>
      </c>
      <c r="G55" s="4">
        <v>0.39</v>
      </c>
      <c r="H55" s="4">
        <v>1.45</v>
      </c>
      <c r="I55" s="7">
        <v>0.13999999999999999</v>
      </c>
      <c r="J55" s="7">
        <v>0.22</v>
      </c>
      <c r="K55" s="7">
        <v>0.32</v>
      </c>
      <c r="L55" s="7">
        <v>0.45</v>
      </c>
      <c r="M55" s="7">
        <v>0.62</v>
      </c>
      <c r="N55" s="7">
        <v>0.84</v>
      </c>
      <c r="O55" s="7">
        <v>1.08</v>
      </c>
      <c r="P55" s="7">
        <v>1.36</v>
      </c>
      <c r="Q55" s="7">
        <v>1.65</v>
      </c>
      <c r="R55" s="7">
        <v>1.92</v>
      </c>
      <c r="S55" s="7">
        <v>2.16</v>
      </c>
      <c r="T55" s="7">
        <v>2.36</v>
      </c>
      <c r="U55" s="7">
        <v>2.56</v>
      </c>
      <c r="V55" s="7">
        <v>2.74</v>
      </c>
      <c r="W55" s="4">
        <f t="shared" ref="W55:AJ55" si="128">$F$55/100*I55</f>
        <v>5.7400559315696799E-2</v>
      </c>
      <c r="X55" s="4">
        <f t="shared" si="128"/>
        <v>9.0200878924666411E-2</v>
      </c>
      <c r="Y55" s="4">
        <f t="shared" si="128"/>
        <v>0.13120127843587842</v>
      </c>
      <c r="Z55" s="4">
        <f t="shared" si="128"/>
        <v>0.18450179780045403</v>
      </c>
      <c r="AA55" s="4">
        <f t="shared" si="128"/>
        <v>0.25420247696951442</v>
      </c>
      <c r="AB55" s="4">
        <f t="shared" si="128"/>
        <v>0.34440335589418081</v>
      </c>
      <c r="AC55" s="4">
        <f t="shared" si="128"/>
        <v>0.44280431472108966</v>
      </c>
      <c r="AD55" s="4">
        <f t="shared" si="128"/>
        <v>0.55760543335248325</v>
      </c>
      <c r="AE55" s="4">
        <f t="shared" si="128"/>
        <v>0.67650659193499807</v>
      </c>
      <c r="AF55" s="4">
        <f t="shared" si="128"/>
        <v>0.78720767061527042</v>
      </c>
      <c r="AG55" s="4">
        <f t="shared" si="128"/>
        <v>0.88560862944217933</v>
      </c>
      <c r="AH55" s="4">
        <f t="shared" si="128"/>
        <v>0.96760942846460329</v>
      </c>
      <c r="AI55" s="4">
        <f t="shared" si="128"/>
        <v>1.0496102274870274</v>
      </c>
      <c r="AJ55" s="4">
        <f t="shared" si="128"/>
        <v>1.1234109466072091</v>
      </c>
      <c r="AK55" s="10">
        <f>$G$55+$H$55+I55+W55</f>
        <v>2.0374005593156967</v>
      </c>
      <c r="AL55" s="10">
        <f t="shared" ref="AL55:AX55" si="129">$G$55+$H$55+J55+X55</f>
        <v>2.1502008789246663</v>
      </c>
      <c r="AM55" s="10">
        <f t="shared" si="129"/>
        <v>2.291201278435878</v>
      </c>
      <c r="AN55" s="10">
        <f t="shared" si="129"/>
        <v>2.4745017978004542</v>
      </c>
      <c r="AO55" s="10">
        <f t="shared" si="129"/>
        <v>2.7142024769695143</v>
      </c>
      <c r="AP55" s="10">
        <f t="shared" si="129"/>
        <v>3.0244033558941803</v>
      </c>
      <c r="AQ55" s="10">
        <f t="shared" si="129"/>
        <v>3.3628043147210898</v>
      </c>
      <c r="AR55" s="10">
        <f t="shared" si="129"/>
        <v>3.7576054333524835</v>
      </c>
      <c r="AS55" s="10">
        <f t="shared" si="129"/>
        <v>4.1665065919349979</v>
      </c>
      <c r="AT55" s="10">
        <f t="shared" si="129"/>
        <v>4.5472076706152702</v>
      </c>
      <c r="AU55" s="10">
        <f t="shared" si="129"/>
        <v>4.8856086294421797</v>
      </c>
      <c r="AV55" s="10">
        <f t="shared" si="129"/>
        <v>5.167609428464603</v>
      </c>
      <c r="AW55" s="10">
        <f t="shared" si="129"/>
        <v>5.4496102274870282</v>
      </c>
      <c r="AX55" s="10">
        <f t="shared" si="129"/>
        <v>5.7034109466072094</v>
      </c>
    </row>
    <row r="56" spans="1:50" x14ac:dyDescent="0.3">
      <c r="A56" s="7">
        <v>8727520</v>
      </c>
      <c r="B56" s="8" t="s">
        <v>65</v>
      </c>
      <c r="C56" s="7">
        <v>42577</v>
      </c>
      <c r="D56" s="7">
        <v>29.135000000000002</v>
      </c>
      <c r="E56" s="7">
        <v>-83.031700000000001</v>
      </c>
      <c r="F56" s="17">
        <v>29.512484611594601</v>
      </c>
      <c r="G56" s="4">
        <v>0.54</v>
      </c>
      <c r="H56" s="4">
        <v>1.85</v>
      </c>
      <c r="I56" s="7">
        <v>0.13999999999999999</v>
      </c>
      <c r="J56" s="7">
        <v>0.21</v>
      </c>
      <c r="K56" s="7">
        <v>0.30000000000000004</v>
      </c>
      <c r="L56" s="7">
        <v>0.42000000000000004</v>
      </c>
      <c r="M56" s="7">
        <v>0.59</v>
      </c>
      <c r="N56" s="7">
        <v>0.79</v>
      </c>
      <c r="O56" s="7">
        <v>1.03</v>
      </c>
      <c r="P56" s="7">
        <v>1.29</v>
      </c>
      <c r="Q56" s="7">
        <v>1.59</v>
      </c>
      <c r="R56" s="7">
        <v>1.85</v>
      </c>
      <c r="S56" s="7">
        <v>2.0699999999999998</v>
      </c>
      <c r="T56" s="7">
        <v>2.27</v>
      </c>
      <c r="U56" s="7">
        <v>2.46</v>
      </c>
      <c r="V56" s="7">
        <v>2.64</v>
      </c>
      <c r="W56" s="4">
        <f t="shared" ref="W56:AJ56" si="130">$F$56/100*I56</f>
        <v>4.1317478456232438E-2</v>
      </c>
      <c r="X56" s="4">
        <f t="shared" si="130"/>
        <v>6.1976217684348661E-2</v>
      </c>
      <c r="Y56" s="4">
        <f t="shared" si="130"/>
        <v>8.8537453834783827E-2</v>
      </c>
      <c r="Z56" s="4">
        <f t="shared" si="130"/>
        <v>0.12395243536869734</v>
      </c>
      <c r="AA56" s="4">
        <f t="shared" si="130"/>
        <v>0.17412365920840814</v>
      </c>
      <c r="AB56" s="4">
        <f t="shared" si="130"/>
        <v>0.23314862843159737</v>
      </c>
      <c r="AC56" s="4">
        <f t="shared" si="130"/>
        <v>0.30397859149942441</v>
      </c>
      <c r="AD56" s="4">
        <f t="shared" si="130"/>
        <v>0.38071105148957041</v>
      </c>
      <c r="AE56" s="4">
        <f t="shared" si="130"/>
        <v>0.46924850532435419</v>
      </c>
      <c r="AF56" s="4">
        <f t="shared" si="130"/>
        <v>0.54598096531450013</v>
      </c>
      <c r="AG56" s="4">
        <f t="shared" si="130"/>
        <v>0.61090843146000828</v>
      </c>
      <c r="AH56" s="4">
        <f t="shared" si="130"/>
        <v>0.66993340068319751</v>
      </c>
      <c r="AI56" s="4">
        <f t="shared" si="130"/>
        <v>0.72600712144522717</v>
      </c>
      <c r="AJ56" s="4">
        <f t="shared" si="130"/>
        <v>0.77912959374609758</v>
      </c>
      <c r="AK56" s="10">
        <f>$G$56+$H$56+I56+W56</f>
        <v>2.5713174784562325</v>
      </c>
      <c r="AL56" s="10">
        <f t="shared" ref="AL56:AX56" si="131">$G$56+$H$56+J56+X56</f>
        <v>2.6619762176843489</v>
      </c>
      <c r="AM56" s="10">
        <f t="shared" si="131"/>
        <v>2.778537453834784</v>
      </c>
      <c r="AN56" s="10">
        <f t="shared" si="131"/>
        <v>2.9339524353686972</v>
      </c>
      <c r="AO56" s="10">
        <f t="shared" si="131"/>
        <v>3.1541236592084081</v>
      </c>
      <c r="AP56" s="10">
        <f t="shared" si="131"/>
        <v>3.4131486284315975</v>
      </c>
      <c r="AQ56" s="10">
        <f t="shared" si="131"/>
        <v>3.7239785914994243</v>
      </c>
      <c r="AR56" s="10">
        <f t="shared" si="131"/>
        <v>4.0607110514895703</v>
      </c>
      <c r="AS56" s="10">
        <f t="shared" si="131"/>
        <v>4.4492485053243547</v>
      </c>
      <c r="AT56" s="10">
        <f t="shared" si="131"/>
        <v>4.7859809653145007</v>
      </c>
      <c r="AU56" s="10">
        <f t="shared" si="131"/>
        <v>5.0709084314600084</v>
      </c>
      <c r="AV56" s="10">
        <f t="shared" si="131"/>
        <v>5.3299334006831973</v>
      </c>
      <c r="AW56" s="10">
        <f t="shared" si="131"/>
        <v>5.5760071214452269</v>
      </c>
      <c r="AX56" s="10">
        <f t="shared" si="131"/>
        <v>5.8091295937460981</v>
      </c>
    </row>
    <row r="57" spans="1:50" x14ac:dyDescent="0.3">
      <c r="A57" s="7">
        <v>8729840</v>
      </c>
      <c r="B57" s="8" t="s">
        <v>61</v>
      </c>
      <c r="C57" s="7">
        <v>42933</v>
      </c>
      <c r="D57" s="7">
        <v>30.404388999999998</v>
      </c>
      <c r="E57" s="7">
        <v>-87.211194000000006</v>
      </c>
      <c r="F57" s="17">
        <v>19.715435531101299</v>
      </c>
      <c r="G57" s="4">
        <v>0.2</v>
      </c>
      <c r="H57" s="4">
        <v>2.37</v>
      </c>
      <c r="I57" s="7">
        <v>0.13999999999999999</v>
      </c>
      <c r="J57" s="7">
        <v>0.21</v>
      </c>
      <c r="K57" s="7">
        <v>0.31</v>
      </c>
      <c r="L57" s="7">
        <v>0.43</v>
      </c>
      <c r="M57" s="7">
        <v>0.59</v>
      </c>
      <c r="N57" s="7">
        <v>0.79</v>
      </c>
      <c r="O57" s="7">
        <v>1.03</v>
      </c>
      <c r="P57" s="7">
        <v>1.29</v>
      </c>
      <c r="Q57" s="7">
        <v>1.57</v>
      </c>
      <c r="R57" s="7">
        <v>1.84</v>
      </c>
      <c r="S57" s="7">
        <v>2.0699999999999998</v>
      </c>
      <c r="T57" s="7">
        <v>2.2600000000000002</v>
      </c>
      <c r="U57" s="7">
        <v>2.44</v>
      </c>
      <c r="V57" s="7">
        <v>2.62</v>
      </c>
      <c r="W57" s="4">
        <f t="shared" ref="W57:AJ57" si="132">$F$57/100*I57</f>
        <v>2.7601609743541818E-2</v>
      </c>
      <c r="X57" s="4">
        <f t="shared" si="132"/>
        <v>4.140241461531273E-2</v>
      </c>
      <c r="Y57" s="4">
        <f t="shared" si="132"/>
        <v>6.1117850146414028E-2</v>
      </c>
      <c r="Z57" s="4">
        <f t="shared" si="132"/>
        <v>8.4776372783735593E-2</v>
      </c>
      <c r="AA57" s="4">
        <f t="shared" si="132"/>
        <v>0.11632106963349766</v>
      </c>
      <c r="AB57" s="4">
        <f t="shared" si="132"/>
        <v>0.15575194069570028</v>
      </c>
      <c r="AC57" s="4">
        <f t="shared" si="132"/>
        <v>0.2030689859703434</v>
      </c>
      <c r="AD57" s="4">
        <f t="shared" si="132"/>
        <v>0.25432911835120675</v>
      </c>
      <c r="AE57" s="4">
        <f t="shared" si="132"/>
        <v>0.30953233783829043</v>
      </c>
      <c r="AF57" s="4">
        <f t="shared" si="132"/>
        <v>0.36276401377226392</v>
      </c>
      <c r="AG57" s="4">
        <f t="shared" si="132"/>
        <v>0.40810951549379687</v>
      </c>
      <c r="AH57" s="4">
        <f t="shared" si="132"/>
        <v>0.4455688430028894</v>
      </c>
      <c r="AI57" s="4">
        <f t="shared" si="132"/>
        <v>0.48105662695887169</v>
      </c>
      <c r="AJ57" s="4">
        <f t="shared" si="132"/>
        <v>0.51654441091485404</v>
      </c>
      <c r="AK57" s="10">
        <f>$G$57+$H$57+I57+W57</f>
        <v>2.7376016097435421</v>
      </c>
      <c r="AL57" s="10">
        <f t="shared" ref="AL57:AX57" si="133">$G$57+$H$57+J57+X57</f>
        <v>2.8214024146153132</v>
      </c>
      <c r="AM57" s="10">
        <f t="shared" si="133"/>
        <v>2.9411178501464144</v>
      </c>
      <c r="AN57" s="10">
        <f t="shared" si="133"/>
        <v>3.0847763727837361</v>
      </c>
      <c r="AO57" s="10">
        <f t="shared" si="133"/>
        <v>3.2763210696334979</v>
      </c>
      <c r="AP57" s="10">
        <f t="shared" si="133"/>
        <v>3.5157519406957007</v>
      </c>
      <c r="AQ57" s="10">
        <f t="shared" si="133"/>
        <v>3.8030689859703442</v>
      </c>
      <c r="AR57" s="10">
        <f t="shared" si="133"/>
        <v>4.1143291183512067</v>
      </c>
      <c r="AS57" s="10">
        <f t="shared" si="133"/>
        <v>4.4495323378382912</v>
      </c>
      <c r="AT57" s="10">
        <f t="shared" si="133"/>
        <v>4.7727640137722638</v>
      </c>
      <c r="AU57" s="10">
        <f t="shared" si="133"/>
        <v>5.0481095154937972</v>
      </c>
      <c r="AV57" s="10">
        <f t="shared" si="133"/>
        <v>5.2755688430028895</v>
      </c>
      <c r="AW57" s="10">
        <f t="shared" si="133"/>
        <v>5.4910566269588719</v>
      </c>
      <c r="AX57" s="10">
        <f t="shared" si="133"/>
        <v>5.7065444109148542</v>
      </c>
    </row>
    <row r="58" spans="1:50" ht="28.8" x14ac:dyDescent="0.3">
      <c r="A58" s="7">
        <v>8735180</v>
      </c>
      <c r="B58" s="8" t="s">
        <v>85</v>
      </c>
      <c r="C58" s="7">
        <v>42932</v>
      </c>
      <c r="D58" s="7">
        <v>30.25</v>
      </c>
      <c r="E58" s="7">
        <v>-88.075000000000003</v>
      </c>
      <c r="F58" s="12">
        <v>44.527621512009766</v>
      </c>
      <c r="G58" s="4">
        <v>0.2</v>
      </c>
      <c r="H58" s="4">
        <v>2.97</v>
      </c>
      <c r="I58" s="7">
        <v>0.15</v>
      </c>
      <c r="J58" s="7">
        <v>0.24</v>
      </c>
      <c r="K58" s="7">
        <v>0.34</v>
      </c>
      <c r="L58" s="7">
        <v>0.47000000000000003</v>
      </c>
      <c r="M58" s="7">
        <v>0.64</v>
      </c>
      <c r="N58" s="7">
        <v>0.86</v>
      </c>
      <c r="O58" s="7">
        <v>1.1000000000000001</v>
      </c>
      <c r="P58" s="7">
        <v>1.37</v>
      </c>
      <c r="Q58" s="7">
        <v>1.66</v>
      </c>
      <c r="R58" s="7">
        <v>1.94</v>
      </c>
      <c r="S58" s="7">
        <v>2.17</v>
      </c>
      <c r="T58" s="7">
        <v>2.38</v>
      </c>
      <c r="U58" s="7">
        <v>2.57</v>
      </c>
      <c r="V58" s="7">
        <v>2.7600000000000002</v>
      </c>
      <c r="W58" s="4">
        <f t="shared" ref="W58:AJ58" si="134">$F$58/100*I58</f>
        <v>6.679143226801465E-2</v>
      </c>
      <c r="X58" s="4">
        <f t="shared" si="134"/>
        <v>0.10686629162882344</v>
      </c>
      <c r="Y58" s="4">
        <f t="shared" si="134"/>
        <v>0.15139391314083323</v>
      </c>
      <c r="Z58" s="4">
        <f t="shared" si="134"/>
        <v>0.20927982110644591</v>
      </c>
      <c r="AA58" s="4">
        <f t="shared" si="134"/>
        <v>0.28497677767686252</v>
      </c>
      <c r="AB58" s="4">
        <f t="shared" si="134"/>
        <v>0.38293754500328403</v>
      </c>
      <c r="AC58" s="4">
        <f t="shared" si="134"/>
        <v>0.48980383663210747</v>
      </c>
      <c r="AD58" s="4">
        <f t="shared" si="134"/>
        <v>0.61002841471453384</v>
      </c>
      <c r="AE58" s="4">
        <f t="shared" si="134"/>
        <v>0.73915851709936209</v>
      </c>
      <c r="AF58" s="4">
        <f t="shared" si="134"/>
        <v>0.86383585733298951</v>
      </c>
      <c r="AG58" s="4">
        <f t="shared" si="134"/>
        <v>0.9662493868106119</v>
      </c>
      <c r="AH58" s="4">
        <f t="shared" si="134"/>
        <v>1.0597573919858325</v>
      </c>
      <c r="AI58" s="4">
        <f t="shared" si="134"/>
        <v>1.144359872858651</v>
      </c>
      <c r="AJ58" s="4">
        <f t="shared" si="134"/>
        <v>1.2289623537314698</v>
      </c>
      <c r="AK58" s="10">
        <f>$G$58+$H$58+I58+W58</f>
        <v>3.3867914322680148</v>
      </c>
      <c r="AL58" s="10">
        <f t="shared" ref="AL58:AX58" si="135">$G$58+$H$58+J58+X58</f>
        <v>3.5168662916288236</v>
      </c>
      <c r="AM58" s="10">
        <f t="shared" si="135"/>
        <v>3.6613939131408335</v>
      </c>
      <c r="AN58" s="10">
        <f t="shared" si="135"/>
        <v>3.8492798211064465</v>
      </c>
      <c r="AO58" s="10">
        <f t="shared" si="135"/>
        <v>4.0949767776768633</v>
      </c>
      <c r="AP58" s="10">
        <f t="shared" si="135"/>
        <v>4.4129375450032846</v>
      </c>
      <c r="AQ58" s="10">
        <f t="shared" si="135"/>
        <v>4.7598038366321083</v>
      </c>
      <c r="AR58" s="10">
        <f t="shared" si="135"/>
        <v>5.1500284147145345</v>
      </c>
      <c r="AS58" s="10">
        <f t="shared" si="135"/>
        <v>5.5691585170993623</v>
      </c>
      <c r="AT58" s="10">
        <f t="shared" si="135"/>
        <v>5.9738358573329897</v>
      </c>
      <c r="AU58" s="10">
        <f t="shared" si="135"/>
        <v>6.3062493868106113</v>
      </c>
      <c r="AV58" s="10">
        <f t="shared" si="135"/>
        <v>6.6097573919858332</v>
      </c>
      <c r="AW58" s="10">
        <f t="shared" si="135"/>
        <v>6.884359872858651</v>
      </c>
      <c r="AX58" s="10">
        <f t="shared" si="135"/>
        <v>7.1589623537314706</v>
      </c>
    </row>
    <row r="59" spans="1:50" x14ac:dyDescent="0.3">
      <c r="A59" s="7">
        <v>8761724</v>
      </c>
      <c r="B59" s="8" t="s">
        <v>112</v>
      </c>
      <c r="C59" s="7">
        <v>42570</v>
      </c>
      <c r="D59" s="7">
        <v>29.263000000000002</v>
      </c>
      <c r="E59" s="7">
        <v>-89.956999999999994</v>
      </c>
      <c r="F59" s="17">
        <v>59.070608452718297</v>
      </c>
      <c r="G59" s="4">
        <v>0.16</v>
      </c>
      <c r="H59" s="4">
        <v>1.95</v>
      </c>
      <c r="I59" s="7">
        <v>0.27</v>
      </c>
      <c r="J59" s="7">
        <v>0.41</v>
      </c>
      <c r="K59" s="7">
        <v>0.57000000000000006</v>
      </c>
      <c r="L59" s="7">
        <v>0.76</v>
      </c>
      <c r="M59" s="7">
        <v>0.99</v>
      </c>
      <c r="N59" s="7">
        <v>1.26</v>
      </c>
      <c r="O59" s="7">
        <v>1.56</v>
      </c>
      <c r="P59" s="7">
        <v>1.8900000000000001</v>
      </c>
      <c r="Q59" s="7">
        <v>2.2400000000000002</v>
      </c>
      <c r="R59" s="7">
        <v>2.57</v>
      </c>
      <c r="S59" s="7">
        <v>2.86</v>
      </c>
      <c r="T59" s="7">
        <v>3.12</v>
      </c>
      <c r="U59" s="7">
        <v>3.38</v>
      </c>
      <c r="V59" s="7">
        <v>3.61</v>
      </c>
      <c r="W59" s="4">
        <f t="shared" ref="W59:AJ59" si="136">$F$59/100*I59</f>
        <v>0.15949064282233941</v>
      </c>
      <c r="X59" s="4">
        <f t="shared" si="136"/>
        <v>0.242189494656145</v>
      </c>
      <c r="Y59" s="4">
        <f t="shared" si="136"/>
        <v>0.33670246818049432</v>
      </c>
      <c r="Z59" s="4">
        <f t="shared" si="136"/>
        <v>0.44893662424065905</v>
      </c>
      <c r="AA59" s="4">
        <f t="shared" si="136"/>
        <v>0.58479902368191117</v>
      </c>
      <c r="AB59" s="4">
        <f t="shared" si="136"/>
        <v>0.74428966650425055</v>
      </c>
      <c r="AC59" s="4">
        <f t="shared" si="136"/>
        <v>0.92150149186240549</v>
      </c>
      <c r="AD59" s="4">
        <f t="shared" si="136"/>
        <v>1.116434499756376</v>
      </c>
      <c r="AE59" s="4">
        <f t="shared" si="136"/>
        <v>1.32318162934089</v>
      </c>
      <c r="AF59" s="4">
        <f t="shared" si="136"/>
        <v>1.5181146372348602</v>
      </c>
      <c r="AG59" s="4">
        <f t="shared" si="136"/>
        <v>1.6894194017477433</v>
      </c>
      <c r="AH59" s="4">
        <f t="shared" si="136"/>
        <v>1.843002983724811</v>
      </c>
      <c r="AI59" s="4">
        <f t="shared" si="136"/>
        <v>1.9965865657018784</v>
      </c>
      <c r="AJ59" s="4">
        <f t="shared" si="136"/>
        <v>2.1324489651431304</v>
      </c>
      <c r="AK59" s="10">
        <f>$G$59+$H$59+I59+W59</f>
        <v>2.5394906428223392</v>
      </c>
      <c r="AL59" s="10">
        <f t="shared" ref="AL59:AX59" si="137">$G$59+$H$59+J59+X59</f>
        <v>2.7621894946561452</v>
      </c>
      <c r="AM59" s="10">
        <f t="shared" si="137"/>
        <v>3.0167024681804939</v>
      </c>
      <c r="AN59" s="10">
        <f t="shared" si="137"/>
        <v>3.3189366242406591</v>
      </c>
      <c r="AO59" s="10">
        <f t="shared" si="137"/>
        <v>3.6847990236819106</v>
      </c>
      <c r="AP59" s="10">
        <f t="shared" si="137"/>
        <v>4.1142896665042503</v>
      </c>
      <c r="AQ59" s="10">
        <f t="shared" si="137"/>
        <v>4.5915014918624051</v>
      </c>
      <c r="AR59" s="10">
        <f t="shared" si="137"/>
        <v>5.1164344997563758</v>
      </c>
      <c r="AS59" s="10">
        <f t="shared" si="137"/>
        <v>5.6731816293408901</v>
      </c>
      <c r="AT59" s="10">
        <f t="shared" si="137"/>
        <v>6.1981146372348599</v>
      </c>
      <c r="AU59" s="10">
        <f t="shared" si="137"/>
        <v>6.6594194017477433</v>
      </c>
      <c r="AV59" s="10">
        <f t="shared" si="137"/>
        <v>7.0730029837248116</v>
      </c>
      <c r="AW59" s="10">
        <f t="shared" si="137"/>
        <v>7.4865865657018791</v>
      </c>
      <c r="AX59" s="10">
        <f t="shared" si="137"/>
        <v>7.8524489651431306</v>
      </c>
    </row>
    <row r="60" spans="1:50" ht="28.8" x14ac:dyDescent="0.3">
      <c r="A60" s="7">
        <v>8770570</v>
      </c>
      <c r="B60" s="8" t="s">
        <v>154</v>
      </c>
      <c r="C60" s="7">
        <v>42926</v>
      </c>
      <c r="D60" s="7">
        <v>29.728400000000001</v>
      </c>
      <c r="E60" s="7">
        <v>-93.870099999999994</v>
      </c>
      <c r="F60" s="17">
        <v>53.428242221522197</v>
      </c>
      <c r="G60" s="4">
        <v>0.2</v>
      </c>
      <c r="H60" s="4">
        <v>1.86</v>
      </c>
      <c r="I60" s="7">
        <v>0.23</v>
      </c>
      <c r="J60" s="7">
        <v>0.33999999999999997</v>
      </c>
      <c r="K60" s="7">
        <v>0.45999999999999996</v>
      </c>
      <c r="L60" s="7">
        <v>0.62</v>
      </c>
      <c r="M60" s="7">
        <v>0.81</v>
      </c>
      <c r="N60" s="7">
        <v>1.06</v>
      </c>
      <c r="O60" s="7">
        <v>1.33</v>
      </c>
      <c r="P60" s="7">
        <v>1.6300000000000001</v>
      </c>
      <c r="Q60" s="7">
        <v>1.95</v>
      </c>
      <c r="R60" s="7">
        <v>2.25</v>
      </c>
      <c r="S60" s="7">
        <v>2.5</v>
      </c>
      <c r="T60" s="7">
        <v>2.73</v>
      </c>
      <c r="U60" s="7">
        <v>2.95</v>
      </c>
      <c r="V60" s="7">
        <v>3.17</v>
      </c>
      <c r="W60" s="4">
        <f t="shared" ref="W60:AJ60" si="138">$F$60/100*I60</f>
        <v>0.12288495710950105</v>
      </c>
      <c r="X60" s="4">
        <f t="shared" si="138"/>
        <v>0.18165602355317545</v>
      </c>
      <c r="Y60" s="4">
        <f t="shared" si="138"/>
        <v>0.24576991421900207</v>
      </c>
      <c r="Z60" s="4">
        <f t="shared" si="138"/>
        <v>0.33125510177343759</v>
      </c>
      <c r="AA60" s="4">
        <f t="shared" si="138"/>
        <v>0.43276876199432979</v>
      </c>
      <c r="AB60" s="4">
        <f t="shared" si="138"/>
        <v>0.5663393675481353</v>
      </c>
      <c r="AC60" s="4">
        <f t="shared" si="138"/>
        <v>0.71059562154624523</v>
      </c>
      <c r="AD60" s="4">
        <f t="shared" si="138"/>
        <v>0.87088034821081184</v>
      </c>
      <c r="AE60" s="4">
        <f t="shared" si="138"/>
        <v>1.0418507233196828</v>
      </c>
      <c r="AF60" s="4">
        <f t="shared" si="138"/>
        <v>1.2021354499842494</v>
      </c>
      <c r="AG60" s="4">
        <f t="shared" si="138"/>
        <v>1.3357060555380549</v>
      </c>
      <c r="AH60" s="4">
        <f t="shared" si="138"/>
        <v>1.4585910126475559</v>
      </c>
      <c r="AI60" s="4">
        <f t="shared" si="138"/>
        <v>1.5761331455349048</v>
      </c>
      <c r="AJ60" s="4">
        <f t="shared" si="138"/>
        <v>1.6936752784222535</v>
      </c>
      <c r="AK60" s="10">
        <f>$G$60+$H$60+I60+W60</f>
        <v>2.412884957109501</v>
      </c>
      <c r="AL60" s="10">
        <f t="shared" ref="AL60:AX60" si="139">$G$60+$H$60+J60+X60</f>
        <v>2.5816560235531751</v>
      </c>
      <c r="AM60" s="10">
        <f t="shared" si="139"/>
        <v>2.765769914219002</v>
      </c>
      <c r="AN60" s="10">
        <f t="shared" si="139"/>
        <v>3.0112551017734379</v>
      </c>
      <c r="AO60" s="10">
        <f t="shared" si="139"/>
        <v>3.3027687619943298</v>
      </c>
      <c r="AP60" s="10">
        <f t="shared" si="139"/>
        <v>3.6863393675481353</v>
      </c>
      <c r="AQ60" s="10">
        <f t="shared" si="139"/>
        <v>4.1005956215462458</v>
      </c>
      <c r="AR60" s="10">
        <f t="shared" si="139"/>
        <v>4.5608803482108122</v>
      </c>
      <c r="AS60" s="10">
        <f t="shared" si="139"/>
        <v>5.0518507233196823</v>
      </c>
      <c r="AT60" s="10">
        <f t="shared" si="139"/>
        <v>5.5121354499842496</v>
      </c>
      <c r="AU60" s="10">
        <f t="shared" si="139"/>
        <v>5.8957060555380556</v>
      </c>
      <c r="AV60" s="10">
        <f t="shared" si="139"/>
        <v>6.2485910126475561</v>
      </c>
      <c r="AW60" s="10">
        <f t="shared" si="139"/>
        <v>6.5861331455349044</v>
      </c>
      <c r="AX60" s="10">
        <f t="shared" si="139"/>
        <v>6.9236752784222535</v>
      </c>
    </row>
    <row r="61" spans="1:50" ht="28.8" x14ac:dyDescent="0.3">
      <c r="A61" s="7">
        <v>8771450</v>
      </c>
      <c r="B61" s="8" t="s">
        <v>156</v>
      </c>
      <c r="C61" s="7">
        <v>42565</v>
      </c>
      <c r="D61" s="7">
        <v>29.31</v>
      </c>
      <c r="E61" s="7">
        <v>-94.793306000000001</v>
      </c>
      <c r="F61" s="17">
        <v>51.210318291478998</v>
      </c>
      <c r="G61" s="4">
        <v>0.18</v>
      </c>
      <c r="H61" s="4">
        <v>2.65</v>
      </c>
      <c r="I61" s="7">
        <v>0.24000000000000002</v>
      </c>
      <c r="J61" s="7">
        <v>0.36</v>
      </c>
      <c r="K61" s="7">
        <v>0.49</v>
      </c>
      <c r="L61" s="7">
        <v>0.65</v>
      </c>
      <c r="M61" s="7">
        <v>0.86</v>
      </c>
      <c r="N61" s="7">
        <v>1.1100000000000001</v>
      </c>
      <c r="O61" s="7">
        <v>1.3900000000000001</v>
      </c>
      <c r="P61" s="7">
        <v>1.7</v>
      </c>
      <c r="Q61" s="7">
        <v>2.0299999999999998</v>
      </c>
      <c r="R61" s="7">
        <v>2.34</v>
      </c>
      <c r="S61" s="7">
        <v>2.6</v>
      </c>
      <c r="T61" s="7">
        <v>2.85</v>
      </c>
      <c r="U61" s="7">
        <v>3.08</v>
      </c>
      <c r="V61" s="7">
        <v>3.3</v>
      </c>
      <c r="W61" s="4">
        <f t="shared" ref="W61:AJ61" si="140">$F$61/100*I61</f>
        <v>0.1229047638995496</v>
      </c>
      <c r="X61" s="4">
        <f t="shared" si="140"/>
        <v>0.18435714584932439</v>
      </c>
      <c r="Y61" s="4">
        <f t="shared" si="140"/>
        <v>0.25093055962824706</v>
      </c>
      <c r="Z61" s="4">
        <f t="shared" si="140"/>
        <v>0.33286706889461348</v>
      </c>
      <c r="AA61" s="4">
        <f t="shared" si="140"/>
        <v>0.44040873730671937</v>
      </c>
      <c r="AB61" s="4">
        <f t="shared" si="140"/>
        <v>0.56843453303541691</v>
      </c>
      <c r="AC61" s="4">
        <f t="shared" si="140"/>
        <v>0.71182342425155809</v>
      </c>
      <c r="AD61" s="4">
        <f t="shared" si="140"/>
        <v>0.8705754109551429</v>
      </c>
      <c r="AE61" s="4">
        <f t="shared" si="140"/>
        <v>1.0395694613170234</v>
      </c>
      <c r="AF61" s="4">
        <f t="shared" si="140"/>
        <v>1.1983214480206084</v>
      </c>
      <c r="AG61" s="4">
        <f t="shared" si="140"/>
        <v>1.3314682755784539</v>
      </c>
      <c r="AH61" s="4">
        <f t="shared" si="140"/>
        <v>1.4594940713071514</v>
      </c>
      <c r="AI61" s="4">
        <f t="shared" si="140"/>
        <v>1.5772778033775532</v>
      </c>
      <c r="AJ61" s="4">
        <f t="shared" si="140"/>
        <v>1.6899405036188067</v>
      </c>
      <c r="AK61" s="10">
        <f>$G$61+$H$61+I61+W61</f>
        <v>3.1929047638995498</v>
      </c>
      <c r="AL61" s="10">
        <f t="shared" ref="AL61:AX61" si="141">$G$61+$H$61+J61+X61</f>
        <v>3.3743571458493244</v>
      </c>
      <c r="AM61" s="10">
        <f t="shared" si="141"/>
        <v>3.5709305596282475</v>
      </c>
      <c r="AN61" s="10">
        <f t="shared" si="141"/>
        <v>3.8128670688946134</v>
      </c>
      <c r="AO61" s="10">
        <f t="shared" si="141"/>
        <v>4.1304087373067198</v>
      </c>
      <c r="AP61" s="10">
        <f t="shared" si="141"/>
        <v>4.508434533035417</v>
      </c>
      <c r="AQ61" s="10">
        <f t="shared" si="141"/>
        <v>4.9318234242515588</v>
      </c>
      <c r="AR61" s="10">
        <f t="shared" si="141"/>
        <v>5.4005754109551436</v>
      </c>
      <c r="AS61" s="10">
        <f t="shared" si="141"/>
        <v>5.8995694613170233</v>
      </c>
      <c r="AT61" s="10">
        <f t="shared" si="141"/>
        <v>6.3683214480206081</v>
      </c>
      <c r="AU61" s="10">
        <f t="shared" si="141"/>
        <v>6.7614682755784532</v>
      </c>
      <c r="AV61" s="10">
        <f t="shared" si="141"/>
        <v>7.1394940713071513</v>
      </c>
      <c r="AW61" s="10">
        <f t="shared" si="141"/>
        <v>7.4872778033775536</v>
      </c>
      <c r="AX61" s="10">
        <f t="shared" si="141"/>
        <v>7.8199405036188061</v>
      </c>
    </row>
    <row r="62" spans="1:50" ht="28.8" x14ac:dyDescent="0.3">
      <c r="A62" s="7">
        <v>8771510</v>
      </c>
      <c r="B62" s="8" t="s">
        <v>157</v>
      </c>
      <c r="C62" s="7">
        <v>42565</v>
      </c>
      <c r="D62" s="7">
        <v>29.285299999999999</v>
      </c>
      <c r="E62" s="7">
        <v>-94.789400000000001</v>
      </c>
      <c r="F62" s="17">
        <v>53.390280828136497</v>
      </c>
      <c r="G62" s="4">
        <v>0.28000000000000003</v>
      </c>
      <c r="H62" s="4">
        <v>2.64</v>
      </c>
      <c r="I62" s="7">
        <v>0.24000000000000002</v>
      </c>
      <c r="J62" s="7">
        <v>0.36</v>
      </c>
      <c r="K62" s="7">
        <v>0.5</v>
      </c>
      <c r="L62" s="7">
        <v>0.66</v>
      </c>
      <c r="M62" s="7">
        <v>0.86</v>
      </c>
      <c r="N62" s="7">
        <v>1.1200000000000001</v>
      </c>
      <c r="O62" s="7">
        <v>1.4000000000000001</v>
      </c>
      <c r="P62" s="7">
        <v>1.71</v>
      </c>
      <c r="Q62" s="7">
        <v>2.04</v>
      </c>
      <c r="R62" s="7">
        <v>2.35</v>
      </c>
      <c r="S62" s="7">
        <v>2.61</v>
      </c>
      <c r="T62" s="7">
        <v>2.85</v>
      </c>
      <c r="U62" s="7">
        <v>3.09</v>
      </c>
      <c r="V62" s="7">
        <v>3.31</v>
      </c>
      <c r="W62" s="4">
        <f t="shared" ref="W62:AJ62" si="142">$F$62/100*I62</f>
        <v>0.12813667398752759</v>
      </c>
      <c r="X62" s="4">
        <f t="shared" si="142"/>
        <v>0.19220501098129136</v>
      </c>
      <c r="Y62" s="4">
        <f t="shared" si="142"/>
        <v>0.26695140414068247</v>
      </c>
      <c r="Z62" s="4">
        <f t="shared" si="142"/>
        <v>0.35237585346570088</v>
      </c>
      <c r="AA62" s="4">
        <f t="shared" si="142"/>
        <v>0.45915641512197386</v>
      </c>
      <c r="AB62" s="4">
        <f t="shared" si="142"/>
        <v>0.59797114527512873</v>
      </c>
      <c r="AC62" s="4">
        <f t="shared" si="142"/>
        <v>0.747463931593911</v>
      </c>
      <c r="AD62" s="4">
        <f t="shared" si="142"/>
        <v>0.912973802161134</v>
      </c>
      <c r="AE62" s="4">
        <f t="shared" si="142"/>
        <v>1.0891617288939845</v>
      </c>
      <c r="AF62" s="4">
        <f t="shared" si="142"/>
        <v>1.2546715994612077</v>
      </c>
      <c r="AG62" s="4">
        <f t="shared" si="142"/>
        <v>1.3934863296143625</v>
      </c>
      <c r="AH62" s="4">
        <f t="shared" si="142"/>
        <v>1.5216230036018901</v>
      </c>
      <c r="AI62" s="4">
        <f t="shared" si="142"/>
        <v>1.6497596775894177</v>
      </c>
      <c r="AJ62" s="4">
        <f t="shared" si="142"/>
        <v>1.767218295411318</v>
      </c>
      <c r="AK62" s="10">
        <f>$G$62+$H$62+I62+W62</f>
        <v>3.2881366739875277</v>
      </c>
      <c r="AL62" s="10">
        <f t="shared" ref="AL62:AX62" si="143">$G$62+$H$62+J62+X62</f>
        <v>3.4722050109812912</v>
      </c>
      <c r="AM62" s="10">
        <f t="shared" si="143"/>
        <v>3.6869514041406823</v>
      </c>
      <c r="AN62" s="10">
        <f t="shared" si="143"/>
        <v>3.9323758534657012</v>
      </c>
      <c r="AO62" s="10">
        <f t="shared" si="143"/>
        <v>4.2391564151219736</v>
      </c>
      <c r="AP62" s="10">
        <f t="shared" si="143"/>
        <v>4.6379711452751291</v>
      </c>
      <c r="AQ62" s="10">
        <f t="shared" si="143"/>
        <v>5.0674639315939114</v>
      </c>
      <c r="AR62" s="10">
        <f t="shared" si="143"/>
        <v>5.5429738021611339</v>
      </c>
      <c r="AS62" s="10">
        <f t="shared" si="143"/>
        <v>6.049161728893985</v>
      </c>
      <c r="AT62" s="10">
        <f t="shared" si="143"/>
        <v>6.5246715994612074</v>
      </c>
      <c r="AU62" s="10">
        <f t="shared" si="143"/>
        <v>6.9234863296143621</v>
      </c>
      <c r="AV62" s="10">
        <f t="shared" si="143"/>
        <v>7.2916230036018899</v>
      </c>
      <c r="AW62" s="10">
        <f t="shared" si="143"/>
        <v>7.6597596775894177</v>
      </c>
      <c r="AX62" s="10">
        <f t="shared" si="143"/>
        <v>7.9972182954113187</v>
      </c>
    </row>
    <row r="63" spans="1:50" x14ac:dyDescent="0.3">
      <c r="A63" s="7">
        <v>8772440</v>
      </c>
      <c r="B63" s="8" t="s">
        <v>111</v>
      </c>
      <c r="C63" s="7">
        <v>42565</v>
      </c>
      <c r="D63" s="7">
        <v>28.9483</v>
      </c>
      <c r="E63" s="7">
        <v>-95.308300000000003</v>
      </c>
      <c r="F63" s="17">
        <v>58.675308569186598</v>
      </c>
      <c r="G63" s="4">
        <v>0.23</v>
      </c>
      <c r="H63" s="4">
        <v>1.66</v>
      </c>
      <c r="I63" s="7">
        <v>0.26</v>
      </c>
      <c r="J63" s="7">
        <v>0.38999999999999996</v>
      </c>
      <c r="K63" s="7">
        <v>0.54</v>
      </c>
      <c r="L63" s="7">
        <v>0.71000000000000008</v>
      </c>
      <c r="M63" s="7">
        <v>0.93</v>
      </c>
      <c r="N63" s="7">
        <v>1.2</v>
      </c>
      <c r="O63" s="7">
        <v>1.49</v>
      </c>
      <c r="P63" s="7">
        <v>1.81</v>
      </c>
      <c r="Q63" s="7">
        <v>2.15</v>
      </c>
      <c r="R63" s="7">
        <v>2.48</v>
      </c>
      <c r="S63" s="7">
        <v>2.75</v>
      </c>
      <c r="T63" s="7">
        <v>3.0100000000000002</v>
      </c>
      <c r="U63" s="7">
        <v>3.2600000000000002</v>
      </c>
      <c r="V63" s="7">
        <v>3.49</v>
      </c>
      <c r="W63" s="4">
        <f t="shared" ref="W63:AJ63" si="144">$F$63/100*I63</f>
        <v>0.15255580227988516</v>
      </c>
      <c r="X63" s="4">
        <f t="shared" si="144"/>
        <v>0.22883370341982773</v>
      </c>
      <c r="Y63" s="4">
        <f t="shared" si="144"/>
        <v>0.31684666627360769</v>
      </c>
      <c r="Z63" s="4">
        <f t="shared" si="144"/>
        <v>0.41659469084122491</v>
      </c>
      <c r="AA63" s="4">
        <f t="shared" si="144"/>
        <v>0.54568036969343547</v>
      </c>
      <c r="AB63" s="4">
        <f t="shared" si="144"/>
        <v>0.70410370283023915</v>
      </c>
      <c r="AC63" s="4">
        <f t="shared" si="144"/>
        <v>0.87426209768088037</v>
      </c>
      <c r="AD63" s="4">
        <f t="shared" si="144"/>
        <v>1.0620230851022776</v>
      </c>
      <c r="AE63" s="4">
        <f t="shared" si="144"/>
        <v>1.2615191342375118</v>
      </c>
      <c r="AF63" s="4">
        <f t="shared" si="144"/>
        <v>1.4551476525158278</v>
      </c>
      <c r="AG63" s="4">
        <f t="shared" si="144"/>
        <v>1.6135709856526315</v>
      </c>
      <c r="AH63" s="4">
        <f t="shared" si="144"/>
        <v>1.7661267879325169</v>
      </c>
      <c r="AI63" s="4">
        <f t="shared" si="144"/>
        <v>1.9128150593554833</v>
      </c>
      <c r="AJ63" s="4">
        <f t="shared" si="144"/>
        <v>2.0477682690646124</v>
      </c>
      <c r="AK63" s="10">
        <f>$G$63+$H$63+I63+W63</f>
        <v>2.3025558022798851</v>
      </c>
      <c r="AL63" s="10">
        <f t="shared" ref="AL63:AX63" si="145">$G$63+$H$63+J63+X63</f>
        <v>2.5088337034198274</v>
      </c>
      <c r="AM63" s="10">
        <f t="shared" si="145"/>
        <v>2.7468466662736075</v>
      </c>
      <c r="AN63" s="10">
        <f t="shared" si="145"/>
        <v>3.0165946908412251</v>
      </c>
      <c r="AO63" s="10">
        <f t="shared" si="145"/>
        <v>3.3656803696934352</v>
      </c>
      <c r="AP63" s="10">
        <f t="shared" si="145"/>
        <v>3.7941037028302391</v>
      </c>
      <c r="AQ63" s="10">
        <f t="shared" si="145"/>
        <v>4.25426209768088</v>
      </c>
      <c r="AR63" s="10">
        <f t="shared" si="145"/>
        <v>4.7620230851022782</v>
      </c>
      <c r="AS63" s="10">
        <f t="shared" si="145"/>
        <v>5.3015191342375116</v>
      </c>
      <c r="AT63" s="10">
        <f t="shared" si="145"/>
        <v>5.8251476525158274</v>
      </c>
      <c r="AU63" s="10">
        <f t="shared" si="145"/>
        <v>6.2535709856526314</v>
      </c>
      <c r="AV63" s="10">
        <f t="shared" si="145"/>
        <v>6.6661267879325177</v>
      </c>
      <c r="AW63" s="10">
        <f t="shared" si="145"/>
        <v>7.0628150593554837</v>
      </c>
      <c r="AX63" s="10">
        <f t="shared" si="145"/>
        <v>7.4277682690646127</v>
      </c>
    </row>
    <row r="64" spans="1:50" x14ac:dyDescent="0.3">
      <c r="A64" s="7">
        <v>8774770</v>
      </c>
      <c r="B64" s="8" t="s">
        <v>108</v>
      </c>
      <c r="C64" s="7">
        <v>42203</v>
      </c>
      <c r="D64" s="7">
        <v>28.021699999999999</v>
      </c>
      <c r="E64" s="7">
        <v>-97.046700000000001</v>
      </c>
      <c r="F64" s="12">
        <v>70.617681388286115</v>
      </c>
      <c r="G64" s="4">
        <v>0.05</v>
      </c>
      <c r="H64" s="4">
        <v>1.42</v>
      </c>
      <c r="I64" s="7">
        <v>0.23</v>
      </c>
      <c r="J64" s="7">
        <v>0.33999999999999997</v>
      </c>
      <c r="K64" s="7">
        <v>0.47</v>
      </c>
      <c r="L64" s="7">
        <v>0.62</v>
      </c>
      <c r="M64" s="7">
        <v>0.82000000000000006</v>
      </c>
      <c r="N64" s="7">
        <v>1.07</v>
      </c>
      <c r="O64" s="7">
        <v>1.34</v>
      </c>
      <c r="P64" s="7">
        <v>1.6500000000000001</v>
      </c>
      <c r="Q64" s="7">
        <v>1.97</v>
      </c>
      <c r="R64" s="7">
        <v>2.2800000000000002</v>
      </c>
      <c r="S64" s="7">
        <v>2.5300000000000002</v>
      </c>
      <c r="T64" s="7">
        <v>2.7600000000000002</v>
      </c>
      <c r="U64" s="7">
        <v>3</v>
      </c>
      <c r="V64" s="7">
        <v>3.21</v>
      </c>
      <c r="W64" s="4">
        <f t="shared" ref="W64:AJ64" si="146">$F$64/100*I64</f>
        <v>0.16242066719305806</v>
      </c>
      <c r="X64" s="4">
        <f t="shared" si="146"/>
        <v>0.24010011672017276</v>
      </c>
      <c r="Y64" s="4">
        <f t="shared" si="146"/>
        <v>0.3319031025249447</v>
      </c>
      <c r="Z64" s="4">
        <f t="shared" si="146"/>
        <v>0.4378296246073739</v>
      </c>
      <c r="AA64" s="4">
        <f t="shared" si="146"/>
        <v>0.57906498738394618</v>
      </c>
      <c r="AB64" s="4">
        <f t="shared" si="146"/>
        <v>0.75560919085466149</v>
      </c>
      <c r="AC64" s="4">
        <f t="shared" si="146"/>
        <v>0.94627693060303397</v>
      </c>
      <c r="AD64" s="4">
        <f t="shared" si="146"/>
        <v>1.1651917429067209</v>
      </c>
      <c r="AE64" s="4">
        <f t="shared" si="146"/>
        <v>1.3911683233492365</v>
      </c>
      <c r="AF64" s="4">
        <f t="shared" si="146"/>
        <v>1.6100831356529235</v>
      </c>
      <c r="AG64" s="4">
        <f t="shared" si="146"/>
        <v>1.7866273391236389</v>
      </c>
      <c r="AH64" s="4">
        <f t="shared" si="146"/>
        <v>1.9490480063166968</v>
      </c>
      <c r="AI64" s="4">
        <f t="shared" si="146"/>
        <v>2.1185304416485833</v>
      </c>
      <c r="AJ64" s="4">
        <f t="shared" si="146"/>
        <v>2.2668275725639844</v>
      </c>
      <c r="AK64" s="10">
        <f>$G$64+$H$64+I64+W64</f>
        <v>1.8624206671930581</v>
      </c>
      <c r="AL64" s="10">
        <f t="shared" ref="AL64:AX64" si="147">$G$64+$H$64+J64+X64</f>
        <v>2.0501001167201727</v>
      </c>
      <c r="AM64" s="10">
        <f t="shared" si="147"/>
        <v>2.2719031025249445</v>
      </c>
      <c r="AN64" s="10">
        <f t="shared" si="147"/>
        <v>2.5278296246073739</v>
      </c>
      <c r="AO64" s="10">
        <f t="shared" si="147"/>
        <v>2.869064987383946</v>
      </c>
      <c r="AP64" s="10">
        <f t="shared" si="147"/>
        <v>3.2956091908546616</v>
      </c>
      <c r="AQ64" s="10">
        <f t="shared" si="147"/>
        <v>3.7562769306030339</v>
      </c>
      <c r="AR64" s="10">
        <f t="shared" si="147"/>
        <v>4.2851917429067212</v>
      </c>
      <c r="AS64" s="10">
        <f t="shared" si="147"/>
        <v>4.8311683233492362</v>
      </c>
      <c r="AT64" s="10">
        <f t="shared" si="147"/>
        <v>5.360083135652923</v>
      </c>
      <c r="AU64" s="10">
        <f t="shared" si="147"/>
        <v>5.7866273391236387</v>
      </c>
      <c r="AV64" s="10">
        <f t="shared" si="147"/>
        <v>6.1790480063166973</v>
      </c>
      <c r="AW64" s="10">
        <f t="shared" si="147"/>
        <v>6.588530441648583</v>
      </c>
      <c r="AX64" s="10">
        <f t="shared" si="147"/>
        <v>6.9468275725639845</v>
      </c>
    </row>
    <row r="65" spans="1:50" x14ac:dyDescent="0.3">
      <c r="A65" s="7">
        <v>8779770</v>
      </c>
      <c r="B65" s="8" t="s">
        <v>97</v>
      </c>
      <c r="C65" s="7">
        <v>41483</v>
      </c>
      <c r="D65" s="7">
        <v>26.061167000000001</v>
      </c>
      <c r="E65" s="7">
        <v>-97.215528000000006</v>
      </c>
      <c r="F65" s="17">
        <v>42.461657898135599</v>
      </c>
      <c r="G65" s="4">
        <v>0.17</v>
      </c>
      <c r="H65" s="4">
        <v>1.27</v>
      </c>
      <c r="I65" s="7">
        <v>0.2</v>
      </c>
      <c r="J65" s="7">
        <v>0.28999999999999998</v>
      </c>
      <c r="K65" s="7">
        <v>0.39999999999999997</v>
      </c>
      <c r="L65" s="7">
        <v>0.53</v>
      </c>
      <c r="M65" s="7">
        <v>0.71000000000000008</v>
      </c>
      <c r="N65" s="7">
        <v>0.94000000000000006</v>
      </c>
      <c r="O65" s="7">
        <v>1.2</v>
      </c>
      <c r="P65" s="7">
        <v>1.49</v>
      </c>
      <c r="Q65" s="7">
        <v>1.79</v>
      </c>
      <c r="R65" s="7">
        <v>2.08</v>
      </c>
      <c r="S65" s="7">
        <v>2.3199999999999998</v>
      </c>
      <c r="T65" s="7">
        <v>2.5300000000000002</v>
      </c>
      <c r="U65" s="7">
        <v>2.74</v>
      </c>
      <c r="V65" s="7">
        <v>2.94</v>
      </c>
      <c r="W65" s="4">
        <f t="shared" ref="W65:AJ65" si="148">$F$65/100*I65</f>
        <v>8.4923315796271201E-2</v>
      </c>
      <c r="X65" s="4">
        <f t="shared" si="148"/>
        <v>0.12313880790459322</v>
      </c>
      <c r="Y65" s="4">
        <f t="shared" si="148"/>
        <v>0.16984663159254237</v>
      </c>
      <c r="Z65" s="4">
        <f t="shared" si="148"/>
        <v>0.22504678686011867</v>
      </c>
      <c r="AA65" s="4">
        <f t="shared" si="148"/>
        <v>0.30147777107676277</v>
      </c>
      <c r="AB65" s="4">
        <f t="shared" si="148"/>
        <v>0.39913958424247464</v>
      </c>
      <c r="AC65" s="4">
        <f t="shared" si="148"/>
        <v>0.50953989477762718</v>
      </c>
      <c r="AD65" s="4">
        <f t="shared" si="148"/>
        <v>0.63267870268222037</v>
      </c>
      <c r="AE65" s="4">
        <f t="shared" si="148"/>
        <v>0.7600636763766272</v>
      </c>
      <c r="AF65" s="4">
        <f t="shared" si="148"/>
        <v>0.88320248428122039</v>
      </c>
      <c r="AG65" s="4">
        <f t="shared" si="148"/>
        <v>0.98511046323674578</v>
      </c>
      <c r="AH65" s="4">
        <f t="shared" si="148"/>
        <v>1.0742799448228306</v>
      </c>
      <c r="AI65" s="4">
        <f t="shared" si="148"/>
        <v>1.1634494264089155</v>
      </c>
      <c r="AJ65" s="4">
        <f t="shared" si="148"/>
        <v>1.2483727422051865</v>
      </c>
      <c r="AK65" s="10">
        <f>$G$65+$H$65+I65+W65</f>
        <v>1.7249233157962711</v>
      </c>
      <c r="AL65" s="10">
        <f t="shared" ref="AL65:AX65" si="149">$G$65+$H$65+J65+X65</f>
        <v>1.8531388079045932</v>
      </c>
      <c r="AM65" s="10">
        <f t="shared" si="149"/>
        <v>2.0098466315925423</v>
      </c>
      <c r="AN65" s="10">
        <f t="shared" si="149"/>
        <v>2.1950467868601184</v>
      </c>
      <c r="AO65" s="10">
        <f t="shared" si="149"/>
        <v>2.4514777710767626</v>
      </c>
      <c r="AP65" s="10">
        <f t="shared" si="149"/>
        <v>2.7791395842424746</v>
      </c>
      <c r="AQ65" s="10">
        <f t="shared" si="149"/>
        <v>3.149539894777627</v>
      </c>
      <c r="AR65" s="10">
        <f t="shared" si="149"/>
        <v>3.56267870268222</v>
      </c>
      <c r="AS65" s="10">
        <f t="shared" si="149"/>
        <v>3.9900636763766273</v>
      </c>
      <c r="AT65" s="10">
        <f t="shared" si="149"/>
        <v>4.4032024842812207</v>
      </c>
      <c r="AU65" s="10">
        <f t="shared" si="149"/>
        <v>4.7451104632367453</v>
      </c>
      <c r="AV65" s="10">
        <f t="shared" si="149"/>
        <v>5.044279944822831</v>
      </c>
      <c r="AW65" s="10">
        <f t="shared" si="149"/>
        <v>5.343449426408915</v>
      </c>
      <c r="AX65" s="10">
        <f t="shared" si="149"/>
        <v>5.6283727422051868</v>
      </c>
    </row>
    <row r="66" spans="1:50" ht="43.2" x14ac:dyDescent="0.3">
      <c r="A66" s="7">
        <v>9410170</v>
      </c>
      <c r="B66" s="8" t="s">
        <v>130</v>
      </c>
      <c r="C66" s="7">
        <v>43983</v>
      </c>
      <c r="D66" s="7">
        <v>32.714193999999999</v>
      </c>
      <c r="E66" s="7">
        <v>-117.17358299999999</v>
      </c>
      <c r="F66" s="17">
        <v>17.100578195655501</v>
      </c>
      <c r="G66" s="4">
        <v>0.85</v>
      </c>
      <c r="H66" s="4">
        <v>0.74</v>
      </c>
      <c r="I66" s="7">
        <v>0.09</v>
      </c>
      <c r="J66" s="7">
        <v>0.15000000000000002</v>
      </c>
      <c r="K66" s="7">
        <v>0.22</v>
      </c>
      <c r="L66" s="7">
        <v>0.33</v>
      </c>
      <c r="M66" s="7">
        <v>0.5</v>
      </c>
      <c r="N66" s="7">
        <v>0.71</v>
      </c>
      <c r="O66" s="7">
        <v>0.96</v>
      </c>
      <c r="P66" s="7">
        <v>1.21</v>
      </c>
      <c r="Q66" s="7">
        <v>1.5</v>
      </c>
      <c r="R66" s="7">
        <v>1.76</v>
      </c>
      <c r="S66" s="7">
        <v>1.98</v>
      </c>
      <c r="T66" s="7">
        <v>2.1799999999999997</v>
      </c>
      <c r="U66" s="7">
        <v>2.36</v>
      </c>
      <c r="V66" s="7">
        <v>2.5399999999999996</v>
      </c>
      <c r="W66" s="4">
        <f t="shared" ref="W66:AJ66" si="150">$F$66/100*I66</f>
        <v>1.5390520376089952E-2</v>
      </c>
      <c r="X66" s="4">
        <f t="shared" si="150"/>
        <v>2.5650867293483256E-2</v>
      </c>
      <c r="Y66" s="4">
        <f t="shared" si="150"/>
        <v>3.7621272030442104E-2</v>
      </c>
      <c r="Z66" s="4">
        <f t="shared" si="150"/>
        <v>5.6431908045663164E-2</v>
      </c>
      <c r="AA66" s="4">
        <f t="shared" si="150"/>
        <v>8.5502890978277513E-2</v>
      </c>
      <c r="AB66" s="4">
        <f t="shared" si="150"/>
        <v>0.12141410518915406</v>
      </c>
      <c r="AC66" s="4">
        <f t="shared" si="150"/>
        <v>0.16416555067829283</v>
      </c>
      <c r="AD66" s="4">
        <f t="shared" si="150"/>
        <v>0.20691699616743159</v>
      </c>
      <c r="AE66" s="4">
        <f t="shared" si="150"/>
        <v>0.25650867293483254</v>
      </c>
      <c r="AF66" s="4">
        <f t="shared" si="150"/>
        <v>0.30097017624353684</v>
      </c>
      <c r="AG66" s="4">
        <f t="shared" si="150"/>
        <v>0.33859144827397897</v>
      </c>
      <c r="AH66" s="4">
        <f t="shared" si="150"/>
        <v>0.37279260466528991</v>
      </c>
      <c r="AI66" s="4">
        <f t="shared" si="150"/>
        <v>0.40357364541746982</v>
      </c>
      <c r="AJ66" s="4">
        <f t="shared" si="150"/>
        <v>0.43435468616964967</v>
      </c>
      <c r="AK66" s="10">
        <f>$G$66+$H$66+I66+W66</f>
        <v>1.6953905203760899</v>
      </c>
      <c r="AL66" s="10">
        <f t="shared" ref="AL66:AX66" si="151">$G$66+$H$66+J66+X66</f>
        <v>1.765650867293483</v>
      </c>
      <c r="AM66" s="10">
        <f t="shared" si="151"/>
        <v>1.8476212720304419</v>
      </c>
      <c r="AN66" s="10">
        <f t="shared" si="151"/>
        <v>1.9764319080456632</v>
      </c>
      <c r="AO66" s="10">
        <f t="shared" si="151"/>
        <v>2.1755028909782772</v>
      </c>
      <c r="AP66" s="10">
        <f t="shared" si="151"/>
        <v>2.4214141051891538</v>
      </c>
      <c r="AQ66" s="10">
        <f t="shared" si="151"/>
        <v>2.7141655506782927</v>
      </c>
      <c r="AR66" s="10">
        <f t="shared" si="151"/>
        <v>3.0069169961674316</v>
      </c>
      <c r="AS66" s="10">
        <f t="shared" si="151"/>
        <v>3.3465086729348323</v>
      </c>
      <c r="AT66" s="10">
        <f t="shared" si="151"/>
        <v>3.6509701762435363</v>
      </c>
      <c r="AU66" s="10">
        <f t="shared" si="151"/>
        <v>3.9085914482739788</v>
      </c>
      <c r="AV66" s="10">
        <f t="shared" si="151"/>
        <v>4.1427926046652894</v>
      </c>
      <c r="AW66" s="10">
        <f t="shared" si="151"/>
        <v>4.3535736454174696</v>
      </c>
      <c r="AX66" s="10">
        <f t="shared" si="151"/>
        <v>4.5643546861696489</v>
      </c>
    </row>
    <row r="67" spans="1:50" x14ac:dyDescent="0.3">
      <c r="A67" s="7">
        <v>9410230</v>
      </c>
      <c r="B67" s="8" t="s">
        <v>48</v>
      </c>
      <c r="C67" s="7">
        <v>43983</v>
      </c>
      <c r="D67" s="7">
        <v>32.866889</v>
      </c>
      <c r="E67" s="7">
        <v>-117.257139</v>
      </c>
      <c r="F67" s="17">
        <v>16.236241839055999</v>
      </c>
      <c r="G67" s="4">
        <v>0.79</v>
      </c>
      <c r="H67" s="4">
        <v>0.71</v>
      </c>
      <c r="I67" s="7">
        <v>0.09</v>
      </c>
      <c r="J67" s="7">
        <v>0.14000000000000001</v>
      </c>
      <c r="K67" s="7">
        <v>0.21000000000000002</v>
      </c>
      <c r="L67" s="7">
        <v>0.32</v>
      </c>
      <c r="M67" s="7">
        <v>0.49</v>
      </c>
      <c r="N67" s="7">
        <v>0.7</v>
      </c>
      <c r="O67" s="7">
        <v>0.94000000000000006</v>
      </c>
      <c r="P67" s="7">
        <v>1.19</v>
      </c>
      <c r="Q67" s="7">
        <v>1.48</v>
      </c>
      <c r="R67" s="7">
        <v>1.74</v>
      </c>
      <c r="S67" s="7">
        <v>1.95</v>
      </c>
      <c r="T67" s="7">
        <v>2.1599999999999997</v>
      </c>
      <c r="U67" s="7">
        <v>2.3299999999999996</v>
      </c>
      <c r="V67" s="7">
        <v>2.5099999999999998</v>
      </c>
      <c r="W67" s="4">
        <f t="shared" ref="W67:AJ67" si="152">$F$67/100*I67</f>
        <v>1.4612617655150397E-2</v>
      </c>
      <c r="X67" s="4">
        <f t="shared" si="152"/>
        <v>2.2730738574678399E-2</v>
      </c>
      <c r="Y67" s="4">
        <f t="shared" si="152"/>
        <v>3.4096107862017597E-2</v>
      </c>
      <c r="Z67" s="4">
        <f t="shared" si="152"/>
        <v>5.1955973884979197E-2</v>
      </c>
      <c r="AA67" s="4">
        <f t="shared" si="152"/>
        <v>7.9557585011374388E-2</v>
      </c>
      <c r="AB67" s="4">
        <f t="shared" si="152"/>
        <v>0.11365369287339198</v>
      </c>
      <c r="AC67" s="4">
        <f t="shared" si="152"/>
        <v>0.15262067328712639</v>
      </c>
      <c r="AD67" s="4">
        <f t="shared" si="152"/>
        <v>0.19321127788476636</v>
      </c>
      <c r="AE67" s="4">
        <f t="shared" si="152"/>
        <v>0.24029637921802877</v>
      </c>
      <c r="AF67" s="4">
        <f t="shared" si="152"/>
        <v>0.28251060799957439</v>
      </c>
      <c r="AG67" s="4">
        <f t="shared" si="152"/>
        <v>0.31660671586159195</v>
      </c>
      <c r="AH67" s="4">
        <f t="shared" si="152"/>
        <v>0.3507028237236095</v>
      </c>
      <c r="AI67" s="4">
        <f t="shared" si="152"/>
        <v>0.3783044348500047</v>
      </c>
      <c r="AJ67" s="4">
        <f t="shared" si="152"/>
        <v>0.4075296701603055</v>
      </c>
      <c r="AK67" s="10">
        <f>$G$67+$H$67+I67+W67</f>
        <v>1.6046126176551505</v>
      </c>
      <c r="AL67" s="10">
        <f t="shared" ref="AL67:AX67" si="153">$G$67+$H$67+J67+X67</f>
        <v>1.6627307385746786</v>
      </c>
      <c r="AM67" s="10">
        <f t="shared" si="153"/>
        <v>1.7440961078620176</v>
      </c>
      <c r="AN67" s="10">
        <f t="shared" si="153"/>
        <v>1.8719559738849794</v>
      </c>
      <c r="AO67" s="10">
        <f t="shared" si="153"/>
        <v>2.0695575850113745</v>
      </c>
      <c r="AP67" s="10">
        <f t="shared" si="153"/>
        <v>2.313653692873392</v>
      </c>
      <c r="AQ67" s="10">
        <f t="shared" si="153"/>
        <v>2.5926206732871262</v>
      </c>
      <c r="AR67" s="10">
        <f t="shared" si="153"/>
        <v>2.8832112778847665</v>
      </c>
      <c r="AS67" s="10">
        <f t="shared" si="153"/>
        <v>3.2202963792180288</v>
      </c>
      <c r="AT67" s="10">
        <f t="shared" si="153"/>
        <v>3.5225106079995747</v>
      </c>
      <c r="AU67" s="10">
        <f t="shared" si="153"/>
        <v>3.7666067158615921</v>
      </c>
      <c r="AV67" s="10">
        <f t="shared" si="153"/>
        <v>4.0107028237236095</v>
      </c>
      <c r="AW67" s="10">
        <f t="shared" si="153"/>
        <v>4.208304434850004</v>
      </c>
      <c r="AX67" s="10">
        <f t="shared" si="153"/>
        <v>4.4175296701603051</v>
      </c>
    </row>
    <row r="68" spans="1:50" x14ac:dyDescent="0.3">
      <c r="A68" s="7">
        <v>9410660</v>
      </c>
      <c r="B68" s="8" t="s">
        <v>39</v>
      </c>
      <c r="C68" s="7">
        <v>44342</v>
      </c>
      <c r="D68" s="7">
        <v>33.719943999999998</v>
      </c>
      <c r="E68" s="7">
        <v>-118.27286100000001</v>
      </c>
      <c r="F68" s="17">
        <v>13.1496604729977</v>
      </c>
      <c r="G68" s="4">
        <v>0.81</v>
      </c>
      <c r="H68" s="4">
        <v>0.71</v>
      </c>
      <c r="I68" s="7">
        <v>6.9999999999999993E-2</v>
      </c>
      <c r="J68" s="7">
        <v>0.12</v>
      </c>
      <c r="K68" s="7">
        <v>0.18000000000000002</v>
      </c>
      <c r="L68" s="7">
        <v>0.27</v>
      </c>
      <c r="M68" s="7">
        <v>0.43</v>
      </c>
      <c r="N68" s="7">
        <v>0.63</v>
      </c>
      <c r="O68" s="7">
        <v>0.86</v>
      </c>
      <c r="P68" s="7">
        <v>1.1000000000000001</v>
      </c>
      <c r="Q68" s="7">
        <v>1.3800000000000001</v>
      </c>
      <c r="R68" s="7">
        <v>1.6300000000000001</v>
      </c>
      <c r="S68" s="7">
        <v>1.84</v>
      </c>
      <c r="T68" s="7">
        <v>2.0299999999999998</v>
      </c>
      <c r="U68" s="7">
        <v>2.19</v>
      </c>
      <c r="V68" s="7">
        <v>2.36</v>
      </c>
      <c r="W68" s="4">
        <f t="shared" ref="W68:AJ68" si="154">$F$68/100*I68</f>
        <v>9.20476233109839E-3</v>
      </c>
      <c r="X68" s="4">
        <f t="shared" si="154"/>
        <v>1.5779592567597242E-2</v>
      </c>
      <c r="Y68" s="4">
        <f t="shared" si="154"/>
        <v>2.3669388851395867E-2</v>
      </c>
      <c r="Z68" s="4">
        <f t="shared" si="154"/>
        <v>3.5504083277093798E-2</v>
      </c>
      <c r="AA68" s="4">
        <f t="shared" si="154"/>
        <v>5.6543540033890116E-2</v>
      </c>
      <c r="AB68" s="4">
        <f t="shared" si="154"/>
        <v>8.2842860979885524E-2</v>
      </c>
      <c r="AC68" s="4">
        <f t="shared" si="154"/>
        <v>0.11308708006778023</v>
      </c>
      <c r="AD68" s="4">
        <f t="shared" si="154"/>
        <v>0.14464626520297472</v>
      </c>
      <c r="AE68" s="4">
        <f t="shared" si="154"/>
        <v>0.1814653145273683</v>
      </c>
      <c r="AF68" s="4">
        <f t="shared" si="154"/>
        <v>0.21433946570986254</v>
      </c>
      <c r="AG68" s="4">
        <f t="shared" si="154"/>
        <v>0.24195375270315772</v>
      </c>
      <c r="AH68" s="4">
        <f t="shared" si="154"/>
        <v>0.26693810760185332</v>
      </c>
      <c r="AI68" s="4">
        <f t="shared" si="154"/>
        <v>0.28797756435864963</v>
      </c>
      <c r="AJ68" s="4">
        <f t="shared" si="154"/>
        <v>0.31033198716274574</v>
      </c>
      <c r="AK68" s="10">
        <f>$G$68+$H$68+I68+W68</f>
        <v>1.5992047623310985</v>
      </c>
      <c r="AL68" s="10">
        <f t="shared" ref="AL68:AX68" si="155">$G$68+$H$68+J68+X68</f>
        <v>1.6557795925675973</v>
      </c>
      <c r="AM68" s="10">
        <f t="shared" si="155"/>
        <v>1.7236693888513959</v>
      </c>
      <c r="AN68" s="10">
        <f t="shared" si="155"/>
        <v>1.8255040832770939</v>
      </c>
      <c r="AO68" s="10">
        <f t="shared" si="155"/>
        <v>2.0065435400338902</v>
      </c>
      <c r="AP68" s="10">
        <f t="shared" si="155"/>
        <v>2.2328428609798854</v>
      </c>
      <c r="AQ68" s="10">
        <f t="shared" si="155"/>
        <v>2.49308708006778</v>
      </c>
      <c r="AR68" s="10">
        <f t="shared" si="155"/>
        <v>2.7646462652029746</v>
      </c>
      <c r="AS68" s="10">
        <f t="shared" si="155"/>
        <v>3.0814653145273687</v>
      </c>
      <c r="AT68" s="10">
        <f t="shared" si="155"/>
        <v>3.3643394657098629</v>
      </c>
      <c r="AU68" s="10">
        <f t="shared" si="155"/>
        <v>3.601953752703158</v>
      </c>
      <c r="AV68" s="10">
        <f t="shared" si="155"/>
        <v>3.8169381076018531</v>
      </c>
      <c r="AW68" s="10">
        <f t="shared" si="155"/>
        <v>3.9979775643586497</v>
      </c>
      <c r="AX68" s="10">
        <f t="shared" si="155"/>
        <v>4.1903319871627458</v>
      </c>
    </row>
    <row r="69" spans="1:50" x14ac:dyDescent="0.3">
      <c r="A69" s="7">
        <v>9410840</v>
      </c>
      <c r="B69" s="8" t="s">
        <v>43</v>
      </c>
      <c r="C69" s="7">
        <v>44341</v>
      </c>
      <c r="D69" s="7">
        <v>34.008299999999998</v>
      </c>
      <c r="E69" s="7">
        <v>-118.5</v>
      </c>
      <c r="F69" s="17">
        <v>17.157103050065501</v>
      </c>
      <c r="G69" s="4">
        <v>0.8</v>
      </c>
      <c r="H69" s="4">
        <v>0.79</v>
      </c>
      <c r="I69" s="7">
        <v>0.08</v>
      </c>
      <c r="J69" s="7">
        <v>0.13</v>
      </c>
      <c r="K69" s="7">
        <v>0.19</v>
      </c>
      <c r="L69" s="7">
        <v>0.3</v>
      </c>
      <c r="M69" s="7">
        <v>0.46</v>
      </c>
      <c r="N69" s="7">
        <v>0.66</v>
      </c>
      <c r="O69" s="7">
        <v>0.9</v>
      </c>
      <c r="P69" s="7">
        <v>1.1399999999999999</v>
      </c>
      <c r="Q69" s="7">
        <v>1.42</v>
      </c>
      <c r="R69" s="7">
        <v>1.68</v>
      </c>
      <c r="S69" s="7">
        <v>1.8800000000000001</v>
      </c>
      <c r="T69" s="7">
        <v>2.0799999999999996</v>
      </c>
      <c r="U69" s="7">
        <v>2.25</v>
      </c>
      <c r="V69" s="7">
        <v>2.42</v>
      </c>
      <c r="W69" s="4">
        <f t="shared" ref="W69:AJ69" si="156">$F$69/100*I69</f>
        <v>1.37256824400524E-2</v>
      </c>
      <c r="X69" s="4">
        <f t="shared" si="156"/>
        <v>2.230423396508515E-2</v>
      </c>
      <c r="Y69" s="4">
        <f t="shared" si="156"/>
        <v>3.2598495795124451E-2</v>
      </c>
      <c r="Z69" s="4">
        <f t="shared" si="156"/>
        <v>5.1471309150196501E-2</v>
      </c>
      <c r="AA69" s="4">
        <f t="shared" si="156"/>
        <v>7.8922674030301301E-2</v>
      </c>
      <c r="AB69" s="4">
        <f t="shared" si="156"/>
        <v>0.1132368801304323</v>
      </c>
      <c r="AC69" s="4">
        <f t="shared" si="156"/>
        <v>0.15441392745058952</v>
      </c>
      <c r="AD69" s="4">
        <f t="shared" si="156"/>
        <v>0.19559097477074669</v>
      </c>
      <c r="AE69" s="4">
        <f t="shared" si="156"/>
        <v>0.24363086331093009</v>
      </c>
      <c r="AF69" s="4">
        <f t="shared" si="156"/>
        <v>0.2882393312411004</v>
      </c>
      <c r="AG69" s="4">
        <f t="shared" si="156"/>
        <v>0.32255353734123143</v>
      </c>
      <c r="AH69" s="4">
        <f t="shared" si="156"/>
        <v>0.35686774344136235</v>
      </c>
      <c r="AI69" s="4">
        <f t="shared" si="156"/>
        <v>0.38603481862647376</v>
      </c>
      <c r="AJ69" s="4">
        <f t="shared" si="156"/>
        <v>0.41520189381158512</v>
      </c>
      <c r="AK69" s="10">
        <f>$G$69+$H$69+I69+W69</f>
        <v>1.6837256824400526</v>
      </c>
      <c r="AL69" s="10">
        <f t="shared" ref="AL69:AX69" si="157">$G$69+$H$69+J69+X69</f>
        <v>1.7423042339650854</v>
      </c>
      <c r="AM69" s="10">
        <f t="shared" si="157"/>
        <v>1.8125984957951244</v>
      </c>
      <c r="AN69" s="10">
        <f t="shared" si="157"/>
        <v>1.9414713091501967</v>
      </c>
      <c r="AO69" s="10">
        <f t="shared" si="157"/>
        <v>2.1289226740303016</v>
      </c>
      <c r="AP69" s="10">
        <f t="shared" si="157"/>
        <v>2.3632368801304322</v>
      </c>
      <c r="AQ69" s="10">
        <f t="shared" si="157"/>
        <v>2.6444139274505898</v>
      </c>
      <c r="AR69" s="10">
        <f t="shared" si="157"/>
        <v>2.9255909747707465</v>
      </c>
      <c r="AS69" s="10">
        <f t="shared" si="157"/>
        <v>3.2536308633109297</v>
      </c>
      <c r="AT69" s="10">
        <f t="shared" si="157"/>
        <v>3.5582393312411003</v>
      </c>
      <c r="AU69" s="10">
        <f t="shared" si="157"/>
        <v>3.7925535373412318</v>
      </c>
      <c r="AV69" s="10">
        <f t="shared" si="157"/>
        <v>4.026867743441362</v>
      </c>
      <c r="AW69" s="10">
        <f t="shared" si="157"/>
        <v>4.2260348186264736</v>
      </c>
      <c r="AX69" s="10">
        <f t="shared" si="157"/>
        <v>4.4252018938115851</v>
      </c>
    </row>
    <row r="70" spans="1:50" x14ac:dyDescent="0.3">
      <c r="A70" s="7">
        <v>9412110</v>
      </c>
      <c r="B70" s="8" t="s">
        <v>38</v>
      </c>
      <c r="C70" s="7">
        <v>44699</v>
      </c>
      <c r="D70" s="7">
        <v>35.168805999999996</v>
      </c>
      <c r="E70" s="7">
        <v>-120.754194</v>
      </c>
      <c r="F70" s="17">
        <v>12.874445956230099</v>
      </c>
      <c r="G70" s="4">
        <v>0.77</v>
      </c>
      <c r="H70" s="4">
        <v>0.73</v>
      </c>
      <c r="I70" s="7">
        <v>6.9999999999999993E-2</v>
      </c>
      <c r="J70" s="7">
        <v>0.11</v>
      </c>
      <c r="K70" s="7">
        <v>0.17</v>
      </c>
      <c r="L70" s="7">
        <v>0.27</v>
      </c>
      <c r="M70" s="7">
        <v>0.43</v>
      </c>
      <c r="N70" s="7">
        <v>0.62</v>
      </c>
      <c r="O70" s="7">
        <v>0.85</v>
      </c>
      <c r="P70" s="7">
        <v>1.0900000000000001</v>
      </c>
      <c r="Q70" s="7">
        <v>1.37</v>
      </c>
      <c r="R70" s="7">
        <v>1.62</v>
      </c>
      <c r="S70" s="7">
        <v>1.82</v>
      </c>
      <c r="T70" s="7">
        <v>2.0199999999999996</v>
      </c>
      <c r="U70" s="7">
        <v>2.1799999999999997</v>
      </c>
      <c r="V70" s="7">
        <v>2.3299999999999996</v>
      </c>
      <c r="W70" s="4">
        <f t="shared" ref="W70:AJ70" si="158">$F$70/100*I70</f>
        <v>9.0121121693610678E-3</v>
      </c>
      <c r="X70" s="4">
        <f t="shared" si="158"/>
        <v>1.4161890551853108E-2</v>
      </c>
      <c r="Y70" s="4">
        <f t="shared" si="158"/>
        <v>2.188655812559117E-2</v>
      </c>
      <c r="Z70" s="4">
        <f t="shared" si="158"/>
        <v>3.476100408182127E-2</v>
      </c>
      <c r="AA70" s="4">
        <f t="shared" si="158"/>
        <v>5.5360117611789425E-2</v>
      </c>
      <c r="AB70" s="4">
        <f t="shared" si="158"/>
        <v>7.9821564928626618E-2</v>
      </c>
      <c r="AC70" s="4">
        <f t="shared" si="158"/>
        <v>0.10943279062795584</v>
      </c>
      <c r="AD70" s="4">
        <f t="shared" si="158"/>
        <v>0.1403314609229081</v>
      </c>
      <c r="AE70" s="4">
        <f t="shared" si="158"/>
        <v>0.17637990960035238</v>
      </c>
      <c r="AF70" s="4">
        <f t="shared" si="158"/>
        <v>0.20856602449092762</v>
      </c>
      <c r="AG70" s="4">
        <f t="shared" si="158"/>
        <v>0.23431491640338781</v>
      </c>
      <c r="AH70" s="4">
        <f t="shared" si="158"/>
        <v>0.26006380831584797</v>
      </c>
      <c r="AI70" s="4">
        <f t="shared" si="158"/>
        <v>0.28066292184581609</v>
      </c>
      <c r="AJ70" s="4">
        <f t="shared" si="158"/>
        <v>0.29997459078016125</v>
      </c>
      <c r="AK70" s="10">
        <f>$G$70+$H$70+I70+W70</f>
        <v>1.5790121121693612</v>
      </c>
      <c r="AL70" s="10">
        <f t="shared" ref="AL70:AX70" si="159">$G$70+$H$70+J70+X70</f>
        <v>1.6241618905518531</v>
      </c>
      <c r="AM70" s="10">
        <f t="shared" si="159"/>
        <v>1.6918865581255911</v>
      </c>
      <c r="AN70" s="10">
        <f t="shared" si="159"/>
        <v>1.8047610040818214</v>
      </c>
      <c r="AO70" s="10">
        <f t="shared" si="159"/>
        <v>1.9853601176117894</v>
      </c>
      <c r="AP70" s="10">
        <f t="shared" si="159"/>
        <v>2.1998215649286266</v>
      </c>
      <c r="AQ70" s="10">
        <f t="shared" si="159"/>
        <v>2.4594327906279561</v>
      </c>
      <c r="AR70" s="10">
        <f t="shared" si="159"/>
        <v>2.7303314609229079</v>
      </c>
      <c r="AS70" s="10">
        <f t="shared" si="159"/>
        <v>3.0463799096003523</v>
      </c>
      <c r="AT70" s="10">
        <f t="shared" si="159"/>
        <v>3.3285660244909279</v>
      </c>
      <c r="AU70" s="10">
        <f t="shared" si="159"/>
        <v>3.554314916403388</v>
      </c>
      <c r="AV70" s="10">
        <f t="shared" si="159"/>
        <v>3.7800638083158473</v>
      </c>
      <c r="AW70" s="10">
        <f t="shared" si="159"/>
        <v>3.9606629218458158</v>
      </c>
      <c r="AX70" s="10">
        <f t="shared" si="159"/>
        <v>4.1299745907801606</v>
      </c>
    </row>
    <row r="71" spans="1:50" x14ac:dyDescent="0.3">
      <c r="A71" s="7">
        <v>9413450</v>
      </c>
      <c r="B71" s="8" t="s">
        <v>42</v>
      </c>
      <c r="C71" s="7">
        <v>45418</v>
      </c>
      <c r="D71" s="7">
        <v>36.604999999999997</v>
      </c>
      <c r="E71" s="7">
        <v>-121.888054</v>
      </c>
      <c r="F71" s="17">
        <v>15.2347845809647</v>
      </c>
      <c r="G71" s="4">
        <v>0.76</v>
      </c>
      <c r="H71" s="4">
        <v>0.78</v>
      </c>
      <c r="I71" s="7">
        <v>0.08</v>
      </c>
      <c r="J71" s="7">
        <v>0.12</v>
      </c>
      <c r="K71" s="7">
        <v>0.19</v>
      </c>
      <c r="L71" s="7">
        <v>0.29000000000000004</v>
      </c>
      <c r="M71" s="7">
        <v>0.45</v>
      </c>
      <c r="N71" s="7">
        <v>0.66</v>
      </c>
      <c r="O71" s="7">
        <v>0.89</v>
      </c>
      <c r="P71" s="7">
        <v>1.1300000000000001</v>
      </c>
      <c r="Q71" s="7">
        <v>1.42</v>
      </c>
      <c r="R71" s="7">
        <v>1.68</v>
      </c>
      <c r="S71" s="7">
        <v>1.89</v>
      </c>
      <c r="T71" s="7">
        <v>2.0799999999999996</v>
      </c>
      <c r="U71" s="7">
        <v>2.25</v>
      </c>
      <c r="V71" s="7">
        <v>2.4099999999999997</v>
      </c>
      <c r="W71" s="4">
        <f t="shared" ref="W71:AJ71" si="160">$F$71/100*I71</f>
        <v>1.218782766477176E-2</v>
      </c>
      <c r="X71" s="4">
        <f t="shared" si="160"/>
        <v>1.8281741497157639E-2</v>
      </c>
      <c r="Y71" s="4">
        <f t="shared" si="160"/>
        <v>2.894609070383293E-2</v>
      </c>
      <c r="Z71" s="4">
        <f t="shared" si="160"/>
        <v>4.4180875284797638E-2</v>
      </c>
      <c r="AA71" s="4">
        <f t="shared" si="160"/>
        <v>6.8556530614341152E-2</v>
      </c>
      <c r="AB71" s="4">
        <f t="shared" si="160"/>
        <v>0.10054957823436703</v>
      </c>
      <c r="AC71" s="4">
        <f t="shared" si="160"/>
        <v>0.13558958277058583</v>
      </c>
      <c r="AD71" s="4">
        <f t="shared" si="160"/>
        <v>0.17215306576490114</v>
      </c>
      <c r="AE71" s="4">
        <f t="shared" si="160"/>
        <v>0.21633394104969872</v>
      </c>
      <c r="AF71" s="4">
        <f t="shared" si="160"/>
        <v>0.25594438096020694</v>
      </c>
      <c r="AG71" s="4">
        <f t="shared" si="160"/>
        <v>0.2879374285802328</v>
      </c>
      <c r="AH71" s="4">
        <f t="shared" si="160"/>
        <v>0.31688351928406572</v>
      </c>
      <c r="AI71" s="4">
        <f t="shared" si="160"/>
        <v>0.34278265307170575</v>
      </c>
      <c r="AJ71" s="4">
        <f t="shared" si="160"/>
        <v>0.36715830840124924</v>
      </c>
      <c r="AK71" s="10">
        <f>$G$71+$H$71+I71+W71</f>
        <v>1.6321878276647719</v>
      </c>
      <c r="AL71" s="10">
        <f t="shared" ref="AL71:AX71" si="161">$G$71+$H$71+J71+X71</f>
        <v>1.6782817414971578</v>
      </c>
      <c r="AM71" s="10">
        <f t="shared" si="161"/>
        <v>1.758946090703833</v>
      </c>
      <c r="AN71" s="10">
        <f t="shared" si="161"/>
        <v>1.8741808752847977</v>
      </c>
      <c r="AO71" s="10">
        <f t="shared" si="161"/>
        <v>2.0585565306143412</v>
      </c>
      <c r="AP71" s="10">
        <f t="shared" si="161"/>
        <v>2.3005495782343672</v>
      </c>
      <c r="AQ71" s="10">
        <f t="shared" si="161"/>
        <v>2.5655895827705861</v>
      </c>
      <c r="AR71" s="10">
        <f t="shared" si="161"/>
        <v>2.8421530657649012</v>
      </c>
      <c r="AS71" s="10">
        <f t="shared" si="161"/>
        <v>3.1763339410496987</v>
      </c>
      <c r="AT71" s="10">
        <f t="shared" si="161"/>
        <v>3.4759443809602066</v>
      </c>
      <c r="AU71" s="10">
        <f t="shared" si="161"/>
        <v>3.7179374285802327</v>
      </c>
      <c r="AV71" s="10">
        <f t="shared" si="161"/>
        <v>3.9368835192840654</v>
      </c>
      <c r="AW71" s="10">
        <f t="shared" si="161"/>
        <v>4.1327826530717058</v>
      </c>
      <c r="AX71" s="10">
        <f t="shared" si="161"/>
        <v>4.3171583084012486</v>
      </c>
    </row>
    <row r="72" spans="1:50" ht="28.8" x14ac:dyDescent="0.3">
      <c r="A72" s="7">
        <v>9414290</v>
      </c>
      <c r="B72" s="8" t="s">
        <v>46</v>
      </c>
      <c r="C72" s="7">
        <v>45778</v>
      </c>
      <c r="D72" s="7">
        <v>37.806305999999999</v>
      </c>
      <c r="E72" s="7">
        <v>-122.465889</v>
      </c>
      <c r="F72" s="17">
        <v>13.033742126544499</v>
      </c>
      <c r="G72" s="4">
        <v>0.83</v>
      </c>
      <c r="H72" s="4">
        <v>0.79</v>
      </c>
      <c r="I72" s="7">
        <v>0.08</v>
      </c>
      <c r="J72" s="7">
        <v>0.14000000000000001</v>
      </c>
      <c r="K72" s="7">
        <v>0.21000000000000002</v>
      </c>
      <c r="L72" s="7">
        <v>0.32</v>
      </c>
      <c r="M72" s="7">
        <v>0.48</v>
      </c>
      <c r="N72" s="7">
        <v>0.69000000000000006</v>
      </c>
      <c r="O72" s="7">
        <v>0.93</v>
      </c>
      <c r="P72" s="7">
        <v>1.18</v>
      </c>
      <c r="Q72" s="7">
        <v>1.46</v>
      </c>
      <c r="R72" s="7">
        <v>1.73</v>
      </c>
      <c r="S72" s="7">
        <v>1.95</v>
      </c>
      <c r="T72" s="7">
        <v>2.13</v>
      </c>
      <c r="U72" s="7">
        <v>2.3099999999999996</v>
      </c>
      <c r="V72" s="7">
        <v>2.48</v>
      </c>
      <c r="W72" s="4">
        <f t="shared" ref="W72:AJ72" si="162">$F$72/100*I72</f>
        <v>1.0426993701235602E-2</v>
      </c>
      <c r="X72" s="4">
        <f t="shared" si="162"/>
        <v>1.8247238977162301E-2</v>
      </c>
      <c r="Y72" s="4">
        <f t="shared" si="162"/>
        <v>2.7370858465743456E-2</v>
      </c>
      <c r="Z72" s="4">
        <f t="shared" si="162"/>
        <v>4.1707974804942406E-2</v>
      </c>
      <c r="AA72" s="4">
        <f t="shared" si="162"/>
        <v>6.2561962207413599E-2</v>
      </c>
      <c r="AB72" s="4">
        <f t="shared" si="162"/>
        <v>8.9932820673157068E-2</v>
      </c>
      <c r="AC72" s="4">
        <f t="shared" si="162"/>
        <v>0.12121380177686386</v>
      </c>
      <c r="AD72" s="4">
        <f t="shared" si="162"/>
        <v>0.15379815709322511</v>
      </c>
      <c r="AE72" s="4">
        <f t="shared" si="162"/>
        <v>0.1902926350475497</v>
      </c>
      <c r="AF72" s="4">
        <f t="shared" si="162"/>
        <v>0.22548373878921987</v>
      </c>
      <c r="AG72" s="4">
        <f t="shared" si="162"/>
        <v>0.25415797146761776</v>
      </c>
      <c r="AH72" s="4">
        <f t="shared" si="162"/>
        <v>0.27761870729539784</v>
      </c>
      <c r="AI72" s="4">
        <f t="shared" si="162"/>
        <v>0.30107944312317791</v>
      </c>
      <c r="AJ72" s="4">
        <f t="shared" si="162"/>
        <v>0.32323680473830363</v>
      </c>
      <c r="AK72" s="10">
        <f>$G$72+$H$72+I72+W72</f>
        <v>1.7104269937012357</v>
      </c>
      <c r="AL72" s="10">
        <f t="shared" ref="AL72:AX72" si="163">$G$72+$H$72+J72+X72</f>
        <v>1.7782472389771626</v>
      </c>
      <c r="AM72" s="10">
        <f t="shared" si="163"/>
        <v>1.8573708584657436</v>
      </c>
      <c r="AN72" s="10">
        <f t="shared" si="163"/>
        <v>1.9817079748049427</v>
      </c>
      <c r="AO72" s="10">
        <f t="shared" si="163"/>
        <v>2.1625619622074135</v>
      </c>
      <c r="AP72" s="10">
        <f t="shared" si="163"/>
        <v>2.3999328206731572</v>
      </c>
      <c r="AQ72" s="10">
        <f t="shared" si="163"/>
        <v>2.6712138017768643</v>
      </c>
      <c r="AR72" s="10">
        <f t="shared" si="163"/>
        <v>2.953798157093225</v>
      </c>
      <c r="AS72" s="10">
        <f t="shared" si="163"/>
        <v>3.2702926350475496</v>
      </c>
      <c r="AT72" s="10">
        <f t="shared" si="163"/>
        <v>3.5754837387892198</v>
      </c>
      <c r="AU72" s="10">
        <f t="shared" si="163"/>
        <v>3.8241579714676179</v>
      </c>
      <c r="AV72" s="10">
        <f t="shared" si="163"/>
        <v>4.0276187072953977</v>
      </c>
      <c r="AW72" s="10">
        <f t="shared" si="163"/>
        <v>4.2310794431231775</v>
      </c>
      <c r="AX72" s="10">
        <f t="shared" si="163"/>
        <v>4.4232368047383037</v>
      </c>
    </row>
    <row r="73" spans="1:50" x14ac:dyDescent="0.3">
      <c r="A73" s="7">
        <v>9414750</v>
      </c>
      <c r="B73" s="8" t="s">
        <v>36</v>
      </c>
      <c r="C73" s="7">
        <v>45778</v>
      </c>
      <c r="D73" s="7">
        <v>37.771700000000003</v>
      </c>
      <c r="E73" s="7">
        <v>-122.3</v>
      </c>
      <c r="F73" s="17">
        <v>12.345883384112399</v>
      </c>
      <c r="G73" s="4">
        <v>0.96</v>
      </c>
      <c r="H73" s="4">
        <v>0.84</v>
      </c>
      <c r="I73" s="7">
        <v>6.9999999999999993E-2</v>
      </c>
      <c r="J73" s="7">
        <v>0.11</v>
      </c>
      <c r="K73" s="7">
        <v>0.17</v>
      </c>
      <c r="L73" s="7">
        <v>0.27</v>
      </c>
      <c r="M73" s="7">
        <v>0.43</v>
      </c>
      <c r="N73" s="7">
        <v>0.62</v>
      </c>
      <c r="O73" s="7">
        <v>0.85</v>
      </c>
      <c r="P73" s="7">
        <v>1.0900000000000001</v>
      </c>
      <c r="Q73" s="7">
        <v>1.36</v>
      </c>
      <c r="R73" s="7">
        <v>1.62</v>
      </c>
      <c r="S73" s="7">
        <v>1.82</v>
      </c>
      <c r="T73" s="7">
        <v>2</v>
      </c>
      <c r="U73" s="7">
        <v>2.1599999999999997</v>
      </c>
      <c r="V73" s="7">
        <v>2.3299999999999996</v>
      </c>
      <c r="W73" s="4">
        <f t="shared" ref="W73:AJ73" si="164">$F$73/100*I73</f>
        <v>8.6421183688786783E-3</v>
      </c>
      <c r="X73" s="4">
        <f t="shared" si="164"/>
        <v>1.358047172252364E-2</v>
      </c>
      <c r="Y73" s="4">
        <f t="shared" si="164"/>
        <v>2.0988001752991082E-2</v>
      </c>
      <c r="Z73" s="4">
        <f t="shared" si="164"/>
        <v>3.3333885137103482E-2</v>
      </c>
      <c r="AA73" s="4">
        <f t="shared" si="164"/>
        <v>5.3087298551683315E-2</v>
      </c>
      <c r="AB73" s="4">
        <f t="shared" si="164"/>
        <v>7.654447698149687E-2</v>
      </c>
      <c r="AC73" s="4">
        <f t="shared" si="164"/>
        <v>0.10494000876495539</v>
      </c>
      <c r="AD73" s="4">
        <f t="shared" si="164"/>
        <v>0.13457012888682515</v>
      </c>
      <c r="AE73" s="4">
        <f t="shared" si="164"/>
        <v>0.16790401402392865</v>
      </c>
      <c r="AF73" s="4">
        <f t="shared" si="164"/>
        <v>0.20000331082262088</v>
      </c>
      <c r="AG73" s="4">
        <f t="shared" si="164"/>
        <v>0.22469507759084567</v>
      </c>
      <c r="AH73" s="4">
        <f t="shared" si="164"/>
        <v>0.24691766768224799</v>
      </c>
      <c r="AI73" s="4">
        <f t="shared" si="164"/>
        <v>0.2666710810968278</v>
      </c>
      <c r="AJ73" s="4">
        <f t="shared" si="164"/>
        <v>0.28765908284981884</v>
      </c>
      <c r="AK73" s="10">
        <f>$G$73+$H$73+I73+W73</f>
        <v>1.8786421183688786</v>
      </c>
      <c r="AL73" s="10">
        <f t="shared" ref="AL73:AX73" si="165">$G$73+$H$73+J73+X73</f>
        <v>1.9235804717225236</v>
      </c>
      <c r="AM73" s="10">
        <f t="shared" si="165"/>
        <v>1.9909880017529908</v>
      </c>
      <c r="AN73" s="10">
        <f t="shared" si="165"/>
        <v>2.1033338851371033</v>
      </c>
      <c r="AO73" s="10">
        <f t="shared" si="165"/>
        <v>2.2830872985516835</v>
      </c>
      <c r="AP73" s="10">
        <f t="shared" si="165"/>
        <v>2.4965444769814966</v>
      </c>
      <c r="AQ73" s="10">
        <f t="shared" si="165"/>
        <v>2.7549400087649554</v>
      </c>
      <c r="AR73" s="10">
        <f t="shared" si="165"/>
        <v>3.024570128886825</v>
      </c>
      <c r="AS73" s="10">
        <f t="shared" si="165"/>
        <v>3.3279040140239289</v>
      </c>
      <c r="AT73" s="10">
        <f t="shared" si="165"/>
        <v>3.6200033108226206</v>
      </c>
      <c r="AU73" s="10">
        <f t="shared" si="165"/>
        <v>3.8446950775908459</v>
      </c>
      <c r="AV73" s="10">
        <f t="shared" si="165"/>
        <v>4.0469176676822478</v>
      </c>
      <c r="AW73" s="10">
        <f t="shared" si="165"/>
        <v>4.2266710810968275</v>
      </c>
      <c r="AX73" s="10">
        <f t="shared" si="165"/>
        <v>4.4176590828498181</v>
      </c>
    </row>
    <row r="74" spans="1:50" x14ac:dyDescent="0.3">
      <c r="A74" s="7">
        <v>9415020</v>
      </c>
      <c r="B74" s="8" t="s">
        <v>47</v>
      </c>
      <c r="C74" s="7">
        <v>45777</v>
      </c>
      <c r="D74" s="7">
        <v>37.994166999999997</v>
      </c>
      <c r="E74" s="7">
        <v>-122.97361100000001</v>
      </c>
      <c r="F74" s="12">
        <v>18.20376980936058</v>
      </c>
      <c r="G74" s="4">
        <v>0.81</v>
      </c>
      <c r="H74" s="4">
        <v>0.92</v>
      </c>
      <c r="I74" s="7">
        <v>0.09</v>
      </c>
      <c r="J74" s="7">
        <v>0.14000000000000001</v>
      </c>
      <c r="K74" s="7">
        <v>0.21000000000000002</v>
      </c>
      <c r="L74" s="7">
        <v>0.32</v>
      </c>
      <c r="M74" s="7">
        <v>0.48</v>
      </c>
      <c r="N74" s="7">
        <v>0.69000000000000006</v>
      </c>
      <c r="O74" s="7">
        <v>0.94000000000000006</v>
      </c>
      <c r="P74" s="7">
        <v>1.19</v>
      </c>
      <c r="Q74" s="7">
        <v>1.47</v>
      </c>
      <c r="R74" s="7">
        <v>1.74</v>
      </c>
      <c r="S74" s="7">
        <v>1.96</v>
      </c>
      <c r="T74" s="7">
        <v>2.15</v>
      </c>
      <c r="U74" s="7">
        <v>2.3299999999999996</v>
      </c>
      <c r="V74" s="7">
        <v>2.5099999999999998</v>
      </c>
      <c r="W74" s="4">
        <f t="shared" ref="W74:AJ74" si="166">$F$74/100*I74</f>
        <v>1.638339282842452E-2</v>
      </c>
      <c r="X74" s="4">
        <f t="shared" si="166"/>
        <v>2.5485277733104814E-2</v>
      </c>
      <c r="Y74" s="4">
        <f t="shared" si="166"/>
        <v>3.822791659965722E-2</v>
      </c>
      <c r="Z74" s="4">
        <f t="shared" si="166"/>
        <v>5.8252063389953854E-2</v>
      </c>
      <c r="AA74" s="4">
        <f t="shared" si="166"/>
        <v>8.7378095084930774E-2</v>
      </c>
      <c r="AB74" s="4">
        <f t="shared" si="166"/>
        <v>0.12560601168458801</v>
      </c>
      <c r="AC74" s="4">
        <f t="shared" si="166"/>
        <v>0.17111543620798944</v>
      </c>
      <c r="AD74" s="4">
        <f t="shared" si="166"/>
        <v>0.21662486073139087</v>
      </c>
      <c r="AE74" s="4">
        <f t="shared" si="166"/>
        <v>0.26759541619760052</v>
      </c>
      <c r="AF74" s="4">
        <f t="shared" si="166"/>
        <v>0.31674559468287405</v>
      </c>
      <c r="AG74" s="4">
        <f t="shared" si="166"/>
        <v>0.35679388826346736</v>
      </c>
      <c r="AH74" s="4">
        <f t="shared" si="166"/>
        <v>0.39138105090125241</v>
      </c>
      <c r="AI74" s="4">
        <f t="shared" si="166"/>
        <v>0.4241478365581014</v>
      </c>
      <c r="AJ74" s="4">
        <f t="shared" si="166"/>
        <v>0.45691462221495049</v>
      </c>
      <c r="AK74" s="10">
        <f>$G$74+$H$74+I74+W74</f>
        <v>1.8363833928284246</v>
      </c>
      <c r="AL74" s="10">
        <f t="shared" ref="AL74:AX74" si="167">$G$74+$H$74+J74+X74</f>
        <v>1.8954852777331048</v>
      </c>
      <c r="AM74" s="10">
        <f t="shared" si="167"/>
        <v>1.9782279165996572</v>
      </c>
      <c r="AN74" s="10">
        <f t="shared" si="167"/>
        <v>2.1082520633899535</v>
      </c>
      <c r="AO74" s="10">
        <f t="shared" si="167"/>
        <v>2.2973780950849307</v>
      </c>
      <c r="AP74" s="10">
        <f t="shared" si="167"/>
        <v>2.5456060116845878</v>
      </c>
      <c r="AQ74" s="10">
        <f t="shared" si="167"/>
        <v>2.8411154362079896</v>
      </c>
      <c r="AR74" s="10">
        <f t="shared" si="167"/>
        <v>3.1366248607313909</v>
      </c>
      <c r="AS74" s="10">
        <f t="shared" si="167"/>
        <v>3.4675954161976006</v>
      </c>
      <c r="AT74" s="10">
        <f t="shared" si="167"/>
        <v>3.7867455946828739</v>
      </c>
      <c r="AU74" s="10">
        <f t="shared" si="167"/>
        <v>4.0467938882634673</v>
      </c>
      <c r="AV74" s="10">
        <f t="shared" si="167"/>
        <v>4.271381050901252</v>
      </c>
      <c r="AW74" s="10">
        <f t="shared" si="167"/>
        <v>4.4841478365581011</v>
      </c>
      <c r="AX74" s="10">
        <f t="shared" si="167"/>
        <v>4.6969146222149512</v>
      </c>
    </row>
    <row r="75" spans="1:50" x14ac:dyDescent="0.3">
      <c r="A75" s="7">
        <v>9419750</v>
      </c>
      <c r="B75" s="8" t="s">
        <v>28</v>
      </c>
      <c r="C75" s="7">
        <v>47216</v>
      </c>
      <c r="D75" s="7">
        <v>41.745609999999999</v>
      </c>
      <c r="E75" s="7">
        <v>-124.18438999999999</v>
      </c>
      <c r="F75" s="17">
        <v>6.7386051710611499</v>
      </c>
      <c r="G75" s="4">
        <v>0.97</v>
      </c>
      <c r="H75" s="4">
        <v>1.06</v>
      </c>
      <c r="I75" s="7">
        <v>0.04</v>
      </c>
      <c r="J75" s="7">
        <v>6.9999999999999993E-2</v>
      </c>
      <c r="K75" s="7">
        <v>0.11</v>
      </c>
      <c r="L75" s="7">
        <v>0.2</v>
      </c>
      <c r="M75" s="7">
        <v>0.33</v>
      </c>
      <c r="N75" s="7">
        <v>0.51</v>
      </c>
      <c r="O75" s="7">
        <v>0.72</v>
      </c>
      <c r="P75" s="7">
        <v>0.93</v>
      </c>
      <c r="Q75" s="7">
        <v>1.19</v>
      </c>
      <c r="R75" s="7">
        <v>1.43</v>
      </c>
      <c r="S75" s="7">
        <v>1.62</v>
      </c>
      <c r="T75" s="7">
        <v>1.78</v>
      </c>
      <c r="U75" s="7">
        <v>1.94</v>
      </c>
      <c r="V75" s="7">
        <v>2.0799999999999996</v>
      </c>
      <c r="W75" s="4">
        <f t="shared" ref="W75:AJ75" si="168">$F$75/100*I75</f>
        <v>2.6954420684244603E-3</v>
      </c>
      <c r="X75" s="4">
        <f t="shared" si="168"/>
        <v>4.7170236197428047E-3</v>
      </c>
      <c r="Y75" s="4">
        <f t="shared" si="168"/>
        <v>7.4124656881672654E-3</v>
      </c>
      <c r="Z75" s="4">
        <f t="shared" si="168"/>
        <v>1.3477210342122301E-2</v>
      </c>
      <c r="AA75" s="4">
        <f t="shared" si="168"/>
        <v>2.2237397064501795E-2</v>
      </c>
      <c r="AB75" s="4">
        <f t="shared" si="168"/>
        <v>3.4366886372411865E-2</v>
      </c>
      <c r="AC75" s="4">
        <f t="shared" si="168"/>
        <v>4.8517957231640277E-2</v>
      </c>
      <c r="AD75" s="4">
        <f t="shared" si="168"/>
        <v>6.2669028090868703E-2</v>
      </c>
      <c r="AE75" s="4">
        <f t="shared" si="168"/>
        <v>8.0189401535627688E-2</v>
      </c>
      <c r="AF75" s="4">
        <f t="shared" si="168"/>
        <v>9.6362053946174447E-2</v>
      </c>
      <c r="AG75" s="4">
        <f t="shared" si="168"/>
        <v>0.10916540377119065</v>
      </c>
      <c r="AH75" s="4">
        <f t="shared" si="168"/>
        <v>0.11994717204488847</v>
      </c>
      <c r="AI75" s="4">
        <f t="shared" si="168"/>
        <v>0.13072894031858631</v>
      </c>
      <c r="AJ75" s="4">
        <f t="shared" si="168"/>
        <v>0.14016298755807191</v>
      </c>
      <c r="AK75" s="10">
        <f>$G$75+$H$75+I75+W75</f>
        <v>2.0726954420684249</v>
      </c>
      <c r="AL75" s="10">
        <f t="shared" ref="AL75:AX75" si="169">$G$75+$H$75+J75+X75</f>
        <v>2.104717023619743</v>
      </c>
      <c r="AM75" s="10">
        <f t="shared" si="169"/>
        <v>2.1474124656881672</v>
      </c>
      <c r="AN75" s="10">
        <f t="shared" si="169"/>
        <v>2.2434772103421228</v>
      </c>
      <c r="AO75" s="10">
        <f t="shared" si="169"/>
        <v>2.3822373970645021</v>
      </c>
      <c r="AP75" s="10">
        <f t="shared" si="169"/>
        <v>2.5743668863724118</v>
      </c>
      <c r="AQ75" s="10">
        <f t="shared" si="169"/>
        <v>2.7985179572316401</v>
      </c>
      <c r="AR75" s="10">
        <f t="shared" si="169"/>
        <v>3.0226690280908692</v>
      </c>
      <c r="AS75" s="10">
        <f t="shared" si="169"/>
        <v>3.3001894015356279</v>
      </c>
      <c r="AT75" s="10">
        <f t="shared" si="169"/>
        <v>3.5563620539461742</v>
      </c>
      <c r="AU75" s="10">
        <f t="shared" si="169"/>
        <v>3.759165403771191</v>
      </c>
      <c r="AV75" s="10">
        <f t="shared" si="169"/>
        <v>3.9299471720448889</v>
      </c>
      <c r="AW75" s="10">
        <f t="shared" si="169"/>
        <v>4.1007289403185867</v>
      </c>
      <c r="AX75" s="10">
        <f t="shared" si="169"/>
        <v>4.2501629875580713</v>
      </c>
    </row>
    <row r="76" spans="1:50" x14ac:dyDescent="0.3">
      <c r="A76" s="7">
        <v>9432780</v>
      </c>
      <c r="B76" s="8" t="s">
        <v>34</v>
      </c>
      <c r="C76" s="7">
        <v>47576</v>
      </c>
      <c r="D76" s="7">
        <v>43.344999999999999</v>
      </c>
      <c r="E76" s="7">
        <v>-124.322</v>
      </c>
      <c r="F76" s="12">
        <v>12.789593205818063</v>
      </c>
      <c r="G76" s="4">
        <v>1.08</v>
      </c>
      <c r="H76" s="4">
        <v>1.1100000000000001</v>
      </c>
      <c r="I76" s="7">
        <v>6.0000000000000005E-2</v>
      </c>
      <c r="J76" s="7">
        <v>9.9999999999999992E-2</v>
      </c>
      <c r="K76" s="7">
        <v>0.16</v>
      </c>
      <c r="L76" s="7">
        <v>0.26</v>
      </c>
      <c r="M76" s="7">
        <v>0.4</v>
      </c>
      <c r="N76" s="7">
        <v>0.6</v>
      </c>
      <c r="O76" s="7">
        <v>0.81</v>
      </c>
      <c r="P76" s="7">
        <v>1.04</v>
      </c>
      <c r="Q76" s="7">
        <v>1.32</v>
      </c>
      <c r="R76" s="7">
        <v>1.56</v>
      </c>
      <c r="S76" s="7">
        <v>1.77</v>
      </c>
      <c r="T76" s="7">
        <v>1.94</v>
      </c>
      <c r="U76" s="7">
        <v>2.11</v>
      </c>
      <c r="V76" s="7">
        <v>2.2699999999999996</v>
      </c>
      <c r="W76" s="4">
        <f t="shared" ref="W76:AJ76" si="170">$F$76/100*I76</f>
        <v>7.6737559234908376E-3</v>
      </c>
      <c r="X76" s="4">
        <f t="shared" si="170"/>
        <v>1.2789593205818061E-2</v>
      </c>
      <c r="Y76" s="4">
        <f t="shared" si="170"/>
        <v>2.0463349129308899E-2</v>
      </c>
      <c r="Z76" s="4">
        <f t="shared" si="170"/>
        <v>3.3252942335126962E-2</v>
      </c>
      <c r="AA76" s="4">
        <f t="shared" si="170"/>
        <v>5.115837282327225E-2</v>
      </c>
      <c r="AB76" s="4">
        <f t="shared" si="170"/>
        <v>7.6737559234908367E-2</v>
      </c>
      <c r="AC76" s="4">
        <f t="shared" si="170"/>
        <v>0.10359570496712631</v>
      </c>
      <c r="AD76" s="4">
        <f t="shared" si="170"/>
        <v>0.13301176934050785</v>
      </c>
      <c r="AE76" s="4">
        <f t="shared" si="170"/>
        <v>0.16882263031679842</v>
      </c>
      <c r="AF76" s="4">
        <f t="shared" si="170"/>
        <v>0.19951765401076177</v>
      </c>
      <c r="AG76" s="4">
        <f t="shared" si="170"/>
        <v>0.22637579974297969</v>
      </c>
      <c r="AH76" s="4">
        <f t="shared" si="170"/>
        <v>0.24811810819287039</v>
      </c>
      <c r="AI76" s="4">
        <f t="shared" si="170"/>
        <v>0.26986041664276106</v>
      </c>
      <c r="AJ76" s="4">
        <f t="shared" si="170"/>
        <v>0.29032376577206992</v>
      </c>
      <c r="AK76" s="10">
        <f>$G$76+$H$76+I76+W76</f>
        <v>2.2576737559234914</v>
      </c>
      <c r="AL76" s="10">
        <f t="shared" ref="AL76:AX76" si="171">$G$76+$H$76+J76+X76</f>
        <v>2.3027895932058184</v>
      </c>
      <c r="AM76" s="10">
        <f t="shared" si="171"/>
        <v>2.3704633491293094</v>
      </c>
      <c r="AN76" s="10">
        <f t="shared" si="171"/>
        <v>2.4832529423351271</v>
      </c>
      <c r="AO76" s="10">
        <f t="shared" si="171"/>
        <v>2.6411583728232726</v>
      </c>
      <c r="AP76" s="10">
        <f t="shared" si="171"/>
        <v>2.8667375592349087</v>
      </c>
      <c r="AQ76" s="10">
        <f t="shared" si="171"/>
        <v>3.1035957049671268</v>
      </c>
      <c r="AR76" s="10">
        <f t="shared" si="171"/>
        <v>3.3630117693405084</v>
      </c>
      <c r="AS76" s="10">
        <f t="shared" si="171"/>
        <v>3.678822630316799</v>
      </c>
      <c r="AT76" s="10">
        <f t="shared" si="171"/>
        <v>3.9495176540107622</v>
      </c>
      <c r="AU76" s="10">
        <f t="shared" si="171"/>
        <v>4.1863757997429802</v>
      </c>
      <c r="AV76" s="10">
        <f t="shared" si="171"/>
        <v>4.3781181081928713</v>
      </c>
      <c r="AW76" s="10">
        <f t="shared" si="171"/>
        <v>4.5698604166427614</v>
      </c>
      <c r="AX76" s="10">
        <f t="shared" si="171"/>
        <v>4.7503237657720696</v>
      </c>
    </row>
    <row r="77" spans="1:50" x14ac:dyDescent="0.3">
      <c r="A77" s="7">
        <v>9435380</v>
      </c>
      <c r="B77" s="8" t="s">
        <v>37</v>
      </c>
      <c r="C77" s="7">
        <v>48296</v>
      </c>
      <c r="D77" s="7">
        <v>44.625399999999999</v>
      </c>
      <c r="E77" s="7">
        <v>-124.04494</v>
      </c>
      <c r="F77" s="17">
        <v>11.0514884752554</v>
      </c>
      <c r="G77" s="4">
        <v>1.19</v>
      </c>
      <c r="H77" s="4">
        <v>1.22</v>
      </c>
      <c r="I77" s="7">
        <v>0.08</v>
      </c>
      <c r="J77" s="7">
        <v>0.12</v>
      </c>
      <c r="K77" s="7">
        <v>0.19</v>
      </c>
      <c r="L77" s="7">
        <v>0.29000000000000004</v>
      </c>
      <c r="M77" s="7">
        <v>0.44</v>
      </c>
      <c r="N77" s="7">
        <v>0.64</v>
      </c>
      <c r="O77" s="7">
        <v>0.85</v>
      </c>
      <c r="P77" s="7">
        <v>1.08</v>
      </c>
      <c r="Q77" s="7">
        <v>1.37</v>
      </c>
      <c r="R77" s="7">
        <v>1.62</v>
      </c>
      <c r="S77" s="7">
        <v>1.83</v>
      </c>
      <c r="T77" s="7">
        <v>2.0099999999999998</v>
      </c>
      <c r="U77" s="7">
        <v>2.1799999999999997</v>
      </c>
      <c r="V77" s="7">
        <v>2.3499999999999996</v>
      </c>
      <c r="W77" s="4">
        <f t="shared" ref="W77:AJ77" si="172">$F$77/100*I77</f>
        <v>8.8411907802043201E-3</v>
      </c>
      <c r="X77" s="4">
        <f t="shared" si="172"/>
        <v>1.326178617030648E-2</v>
      </c>
      <c r="Y77" s="4">
        <f t="shared" si="172"/>
        <v>2.0997828102985259E-2</v>
      </c>
      <c r="Z77" s="4">
        <f t="shared" si="172"/>
        <v>3.2049316578240665E-2</v>
      </c>
      <c r="AA77" s="4">
        <f t="shared" si="172"/>
        <v>4.8626549291123762E-2</v>
      </c>
      <c r="AB77" s="4">
        <f t="shared" si="172"/>
        <v>7.072952624163456E-2</v>
      </c>
      <c r="AC77" s="4">
        <f t="shared" si="172"/>
        <v>9.3937652039670902E-2</v>
      </c>
      <c r="AD77" s="4">
        <f t="shared" si="172"/>
        <v>0.11935607553275833</v>
      </c>
      <c r="AE77" s="4">
        <f t="shared" si="172"/>
        <v>0.15140539211099899</v>
      </c>
      <c r="AF77" s="4">
        <f t="shared" si="172"/>
        <v>0.17903411329913749</v>
      </c>
      <c r="AG77" s="4">
        <f t="shared" si="172"/>
        <v>0.20224223909717381</v>
      </c>
      <c r="AH77" s="4">
        <f t="shared" si="172"/>
        <v>0.22213491835263352</v>
      </c>
      <c r="AI77" s="4">
        <f t="shared" si="172"/>
        <v>0.24092244876056768</v>
      </c>
      <c r="AJ77" s="4">
        <f t="shared" si="172"/>
        <v>0.25970997916850186</v>
      </c>
      <c r="AK77" s="10">
        <f>$G$77+$H$77+I77+W77</f>
        <v>2.4988411907802046</v>
      </c>
      <c r="AL77" s="10">
        <f t="shared" ref="AL77:AX77" si="173">$G$77+$H$77+J77+X77</f>
        <v>2.5432617861703068</v>
      </c>
      <c r="AM77" s="10">
        <f t="shared" si="173"/>
        <v>2.6209978281029853</v>
      </c>
      <c r="AN77" s="10">
        <f t="shared" si="173"/>
        <v>2.7320493165782409</v>
      </c>
      <c r="AO77" s="10">
        <f t="shared" si="173"/>
        <v>2.8986265492911238</v>
      </c>
      <c r="AP77" s="10">
        <f t="shared" si="173"/>
        <v>3.120729526241635</v>
      </c>
      <c r="AQ77" s="10">
        <f t="shared" si="173"/>
        <v>3.3539376520396713</v>
      </c>
      <c r="AR77" s="10">
        <f t="shared" si="173"/>
        <v>3.6093560755327587</v>
      </c>
      <c r="AS77" s="10">
        <f t="shared" si="173"/>
        <v>3.931405392110999</v>
      </c>
      <c r="AT77" s="10">
        <f t="shared" si="173"/>
        <v>4.209034113299138</v>
      </c>
      <c r="AU77" s="10">
        <f t="shared" si="173"/>
        <v>4.4422422390971743</v>
      </c>
      <c r="AV77" s="10">
        <f t="shared" si="173"/>
        <v>4.6421349183526335</v>
      </c>
      <c r="AW77" s="10">
        <f t="shared" si="173"/>
        <v>4.8309224487605675</v>
      </c>
      <c r="AX77" s="10">
        <f t="shared" si="173"/>
        <v>5.0197099791685016</v>
      </c>
    </row>
    <row r="78" spans="1:50" x14ac:dyDescent="0.3">
      <c r="A78" s="7">
        <v>9439040</v>
      </c>
      <c r="B78" s="8" t="s">
        <v>27</v>
      </c>
      <c r="C78" s="7">
        <v>48656</v>
      </c>
      <c r="D78" s="7">
        <v>46.207306000000003</v>
      </c>
      <c r="E78" s="7">
        <v>-123.768306</v>
      </c>
      <c r="F78" s="17">
        <v>6.5421809320519202</v>
      </c>
      <c r="G78" s="4">
        <v>1.25</v>
      </c>
      <c r="H78" s="4">
        <v>1.21</v>
      </c>
      <c r="I78" s="7">
        <v>0.05</v>
      </c>
      <c r="J78" s="7">
        <v>6.9999999999999993E-2</v>
      </c>
      <c r="K78" s="7">
        <v>0.12</v>
      </c>
      <c r="L78" s="7">
        <v>0.21000000000000002</v>
      </c>
      <c r="M78" s="7">
        <v>0.34</v>
      </c>
      <c r="N78" s="7">
        <v>0.51</v>
      </c>
      <c r="O78" s="7">
        <v>0.7</v>
      </c>
      <c r="P78" s="7">
        <v>0.91</v>
      </c>
      <c r="Q78" s="7">
        <v>1.18</v>
      </c>
      <c r="R78" s="7">
        <v>1.4</v>
      </c>
      <c r="S78" s="7">
        <v>1.6</v>
      </c>
      <c r="T78" s="7">
        <v>1.76</v>
      </c>
      <c r="U78" s="7">
        <v>1.91</v>
      </c>
      <c r="V78" s="7">
        <v>2.0499999999999998</v>
      </c>
      <c r="W78" s="4">
        <f t="shared" ref="W78:AJ78" si="174">$F$78/100*I78</f>
        <v>3.2710904660259604E-3</v>
      </c>
      <c r="X78" s="4">
        <f t="shared" si="174"/>
        <v>4.5795266524363441E-3</v>
      </c>
      <c r="Y78" s="4">
        <f t="shared" si="174"/>
        <v>7.8506171184623049E-3</v>
      </c>
      <c r="Z78" s="4">
        <f t="shared" si="174"/>
        <v>1.3738579957309035E-2</v>
      </c>
      <c r="AA78" s="4">
        <f t="shared" si="174"/>
        <v>2.2243415168976533E-2</v>
      </c>
      <c r="AB78" s="4">
        <f t="shared" si="174"/>
        <v>3.3365122753464795E-2</v>
      </c>
      <c r="AC78" s="4">
        <f t="shared" si="174"/>
        <v>4.5795266524363443E-2</v>
      </c>
      <c r="AD78" s="4">
        <f t="shared" si="174"/>
        <v>5.9533846481672481E-2</v>
      </c>
      <c r="AE78" s="4">
        <f t="shared" si="174"/>
        <v>7.7197734998212655E-2</v>
      </c>
      <c r="AF78" s="4">
        <f t="shared" si="174"/>
        <v>9.1590533048726885E-2</v>
      </c>
      <c r="AG78" s="4">
        <f t="shared" si="174"/>
        <v>0.10467489491283073</v>
      </c>
      <c r="AH78" s="4">
        <f t="shared" si="174"/>
        <v>0.1151423844041138</v>
      </c>
      <c r="AI78" s="4">
        <f t="shared" si="174"/>
        <v>0.12495565580219167</v>
      </c>
      <c r="AJ78" s="4">
        <f t="shared" si="174"/>
        <v>0.13411470910706436</v>
      </c>
      <c r="AK78" s="10">
        <f>$G$78+$H$78+I78+W78</f>
        <v>2.5132710904660258</v>
      </c>
      <c r="AL78" s="10">
        <f t="shared" ref="AL78:AX78" si="175">$G$78+$H$78+J78+X78</f>
        <v>2.5345795266524362</v>
      </c>
      <c r="AM78" s="10">
        <f t="shared" si="175"/>
        <v>2.5878506171184625</v>
      </c>
      <c r="AN78" s="10">
        <f t="shared" si="175"/>
        <v>2.6837385799573088</v>
      </c>
      <c r="AO78" s="10">
        <f t="shared" si="175"/>
        <v>2.8222434151689764</v>
      </c>
      <c r="AP78" s="10">
        <f t="shared" si="175"/>
        <v>3.0033651227534643</v>
      </c>
      <c r="AQ78" s="10">
        <f t="shared" si="175"/>
        <v>3.2057952665243636</v>
      </c>
      <c r="AR78" s="10">
        <f t="shared" si="175"/>
        <v>3.4295338464816725</v>
      </c>
      <c r="AS78" s="10">
        <f t="shared" si="175"/>
        <v>3.7171977349982122</v>
      </c>
      <c r="AT78" s="10">
        <f t="shared" si="175"/>
        <v>3.9515905330487269</v>
      </c>
      <c r="AU78" s="10">
        <f t="shared" si="175"/>
        <v>4.1646748949128316</v>
      </c>
      <c r="AV78" s="10">
        <f t="shared" si="175"/>
        <v>4.3351423844041133</v>
      </c>
      <c r="AW78" s="10">
        <f t="shared" si="175"/>
        <v>4.4949556558021921</v>
      </c>
      <c r="AX78" s="10">
        <f t="shared" si="175"/>
        <v>4.6441147091070638</v>
      </c>
    </row>
    <row r="79" spans="1:50" x14ac:dyDescent="0.3">
      <c r="A79" s="7">
        <v>9440910</v>
      </c>
      <c r="B79" s="8" t="s">
        <v>29</v>
      </c>
      <c r="C79" s="7">
        <v>49016</v>
      </c>
      <c r="D79" s="7">
        <v>46.707500000000003</v>
      </c>
      <c r="E79" s="7">
        <v>-123.966944</v>
      </c>
      <c r="F79" s="12">
        <v>9.8884774114690632</v>
      </c>
      <c r="G79" s="4">
        <v>1.26</v>
      </c>
      <c r="H79" s="4">
        <v>1.66</v>
      </c>
      <c r="I79" s="7">
        <v>0.05</v>
      </c>
      <c r="J79" s="7">
        <v>0.08</v>
      </c>
      <c r="K79" s="7">
        <v>0.13</v>
      </c>
      <c r="L79" s="7">
        <v>0.22</v>
      </c>
      <c r="M79" s="7">
        <v>0.35000000000000003</v>
      </c>
      <c r="N79" s="7">
        <v>0.52</v>
      </c>
      <c r="O79" s="7">
        <v>0.72</v>
      </c>
      <c r="P79" s="7">
        <v>0.93</v>
      </c>
      <c r="Q79" s="7">
        <v>1.2</v>
      </c>
      <c r="R79" s="7">
        <v>1.43</v>
      </c>
      <c r="S79" s="7">
        <v>1.6300000000000001</v>
      </c>
      <c r="T79" s="7">
        <v>1.79</v>
      </c>
      <c r="U79" s="7">
        <v>1.94</v>
      </c>
      <c r="V79" s="7">
        <v>2.0799999999999996</v>
      </c>
      <c r="W79" s="4">
        <f t="shared" ref="W79:AJ79" si="176">$F$79/100*I79</f>
        <v>4.9442387057345317E-3</v>
      </c>
      <c r="X79" s="4">
        <f t="shared" si="176"/>
        <v>7.910781929175251E-3</v>
      </c>
      <c r="Y79" s="4">
        <f t="shared" si="176"/>
        <v>1.2855020634909783E-2</v>
      </c>
      <c r="Z79" s="4">
        <f t="shared" si="176"/>
        <v>2.1754650305231937E-2</v>
      </c>
      <c r="AA79" s="4">
        <f t="shared" si="176"/>
        <v>3.4609670940141724E-2</v>
      </c>
      <c r="AB79" s="4">
        <f t="shared" si="176"/>
        <v>5.1420082539639131E-2</v>
      </c>
      <c r="AC79" s="4">
        <f t="shared" si="176"/>
        <v>7.1197037362577251E-2</v>
      </c>
      <c r="AD79" s="4">
        <f t="shared" si="176"/>
        <v>9.1962839926662293E-2</v>
      </c>
      <c r="AE79" s="4">
        <f t="shared" si="176"/>
        <v>0.11866172893762875</v>
      </c>
      <c r="AF79" s="4">
        <f t="shared" si="176"/>
        <v>0.14140522698400759</v>
      </c>
      <c r="AG79" s="4">
        <f t="shared" si="176"/>
        <v>0.16118218180694574</v>
      </c>
      <c r="AH79" s="4">
        <f t="shared" si="176"/>
        <v>0.17700374566529622</v>
      </c>
      <c r="AI79" s="4">
        <f t="shared" si="176"/>
        <v>0.1918364617824998</v>
      </c>
      <c r="AJ79" s="4">
        <f t="shared" si="176"/>
        <v>0.20568033015855647</v>
      </c>
      <c r="AK79" s="10">
        <f>$G$79+$H$79+I79+W79</f>
        <v>2.9749442387057341</v>
      </c>
      <c r="AL79" s="10">
        <f t="shared" ref="AL79:AX79" si="177">$G$79+$H$79+J79+X79</f>
        <v>3.007910781929175</v>
      </c>
      <c r="AM79" s="10">
        <f t="shared" si="177"/>
        <v>3.0628550206349097</v>
      </c>
      <c r="AN79" s="10">
        <f t="shared" si="177"/>
        <v>3.1617546503052321</v>
      </c>
      <c r="AO79" s="10">
        <f t="shared" si="177"/>
        <v>3.3046096709401418</v>
      </c>
      <c r="AP79" s="10">
        <f t="shared" si="177"/>
        <v>3.4914200825396389</v>
      </c>
      <c r="AQ79" s="10">
        <f t="shared" si="177"/>
        <v>3.7111970373625769</v>
      </c>
      <c r="AR79" s="10">
        <f t="shared" si="177"/>
        <v>3.9419628399266622</v>
      </c>
      <c r="AS79" s="10">
        <f t="shared" si="177"/>
        <v>4.2386617289376289</v>
      </c>
      <c r="AT79" s="10">
        <f t="shared" si="177"/>
        <v>4.491405226984007</v>
      </c>
      <c r="AU79" s="10">
        <f t="shared" si="177"/>
        <v>4.7111821818069455</v>
      </c>
      <c r="AV79" s="10">
        <f t="shared" si="177"/>
        <v>4.8870037456652966</v>
      </c>
      <c r="AW79" s="10">
        <f t="shared" si="177"/>
        <v>5.0518364617824991</v>
      </c>
      <c r="AX79" s="10">
        <f t="shared" si="177"/>
        <v>5.2056803301585566</v>
      </c>
    </row>
    <row r="80" spans="1:50" x14ac:dyDescent="0.3">
      <c r="A80" s="7">
        <v>9443090</v>
      </c>
      <c r="B80" s="8" t="s">
        <v>22</v>
      </c>
      <c r="C80" s="7">
        <v>49375</v>
      </c>
      <c r="D80" s="7">
        <v>48.370277999999999</v>
      </c>
      <c r="E80" s="7">
        <v>-124.601944</v>
      </c>
      <c r="F80" s="17">
        <v>2.1507227229715999</v>
      </c>
      <c r="G80" s="4">
        <v>1.1100000000000001</v>
      </c>
      <c r="H80" s="4">
        <v>1.24</v>
      </c>
      <c r="I80" s="7">
        <v>0.01</v>
      </c>
      <c r="J80" s="7">
        <v>0.02</v>
      </c>
      <c r="K80" s="7">
        <v>0.05</v>
      </c>
      <c r="L80" s="7">
        <v>0.11</v>
      </c>
      <c r="M80" s="7">
        <v>0.22</v>
      </c>
      <c r="N80" s="7">
        <v>0.37</v>
      </c>
      <c r="O80" s="7">
        <v>0.54</v>
      </c>
      <c r="P80" s="7">
        <v>0.73</v>
      </c>
      <c r="Q80" s="7">
        <v>0.97</v>
      </c>
      <c r="R80" s="7">
        <v>1.17</v>
      </c>
      <c r="S80" s="7">
        <v>1.35</v>
      </c>
      <c r="T80" s="7">
        <v>1.49</v>
      </c>
      <c r="U80" s="7">
        <v>1.62</v>
      </c>
      <c r="V80" s="7">
        <v>1.74</v>
      </c>
      <c r="W80" s="4">
        <f t="shared" ref="W80:AJ80" si="178">$F$80/100*I80</f>
        <v>2.1507227229716002E-4</v>
      </c>
      <c r="X80" s="4">
        <f t="shared" si="178"/>
        <v>4.3014454459432003E-4</v>
      </c>
      <c r="Y80" s="4">
        <f t="shared" si="178"/>
        <v>1.0753613614858E-3</v>
      </c>
      <c r="Z80" s="4">
        <f t="shared" si="178"/>
        <v>2.3657949952687598E-3</v>
      </c>
      <c r="AA80" s="4">
        <f t="shared" si="178"/>
        <v>4.7315899905375196E-3</v>
      </c>
      <c r="AB80" s="4">
        <f t="shared" si="178"/>
        <v>7.9576740749949196E-3</v>
      </c>
      <c r="AC80" s="4">
        <f t="shared" si="178"/>
        <v>1.1613902704046641E-2</v>
      </c>
      <c r="AD80" s="4">
        <f t="shared" si="178"/>
        <v>1.5700275877692679E-2</v>
      </c>
      <c r="AE80" s="4">
        <f t="shared" si="178"/>
        <v>2.0862010412824518E-2</v>
      </c>
      <c r="AF80" s="4">
        <f t="shared" si="178"/>
        <v>2.5163455858767718E-2</v>
      </c>
      <c r="AG80" s="4">
        <f t="shared" si="178"/>
        <v>2.9034756760116603E-2</v>
      </c>
      <c r="AH80" s="4">
        <f t="shared" si="178"/>
        <v>3.2045768572276839E-2</v>
      </c>
      <c r="AI80" s="4">
        <f t="shared" si="178"/>
        <v>3.4841708112139921E-2</v>
      </c>
      <c r="AJ80" s="4">
        <f t="shared" si="178"/>
        <v>3.7422575379705843E-2</v>
      </c>
      <c r="AK80" s="10">
        <f>$G$80+$H$80+I80+W80</f>
        <v>2.3602150722722972</v>
      </c>
      <c r="AL80" s="10">
        <f t="shared" ref="AL80:AX80" si="179">$G$80+$H$80+J80+X80</f>
        <v>2.3704301445445943</v>
      </c>
      <c r="AM80" s="10">
        <f t="shared" si="179"/>
        <v>2.4010753613614857</v>
      </c>
      <c r="AN80" s="10">
        <f t="shared" si="179"/>
        <v>2.4623657949952689</v>
      </c>
      <c r="AO80" s="10">
        <f t="shared" si="179"/>
        <v>2.5747315899905376</v>
      </c>
      <c r="AP80" s="10">
        <f t="shared" si="179"/>
        <v>2.7279576740749949</v>
      </c>
      <c r="AQ80" s="10">
        <f t="shared" si="179"/>
        <v>2.9016139027040468</v>
      </c>
      <c r="AR80" s="10">
        <f t="shared" si="179"/>
        <v>3.0957002758776926</v>
      </c>
      <c r="AS80" s="10">
        <f t="shared" si="179"/>
        <v>3.3408620104128248</v>
      </c>
      <c r="AT80" s="10">
        <f t="shared" si="179"/>
        <v>3.5451634558587677</v>
      </c>
      <c r="AU80" s="10">
        <f t="shared" si="179"/>
        <v>3.7290347567601168</v>
      </c>
      <c r="AV80" s="10">
        <f t="shared" si="179"/>
        <v>3.8720457685722769</v>
      </c>
      <c r="AW80" s="10">
        <f t="shared" si="179"/>
        <v>4.0048417081121404</v>
      </c>
      <c r="AX80" s="10">
        <f t="shared" si="179"/>
        <v>4.1274225753797058</v>
      </c>
    </row>
    <row r="81" spans="1:50" x14ac:dyDescent="0.3">
      <c r="A81" s="7">
        <v>9444090</v>
      </c>
      <c r="B81" s="8" t="s">
        <v>26</v>
      </c>
      <c r="C81" s="7">
        <v>49377</v>
      </c>
      <c r="D81" s="7">
        <v>48.125</v>
      </c>
      <c r="E81" s="7">
        <v>-123.44000200000001</v>
      </c>
      <c r="F81" s="17">
        <v>6.4436914401944696</v>
      </c>
      <c r="G81" s="4">
        <v>0.86</v>
      </c>
      <c r="H81" s="4">
        <v>1.03</v>
      </c>
      <c r="I81" s="7">
        <v>0.04</v>
      </c>
      <c r="J81" s="7">
        <v>6.9999999999999993E-2</v>
      </c>
      <c r="K81" s="7">
        <v>0.12</v>
      </c>
      <c r="L81" s="7">
        <v>0.2</v>
      </c>
      <c r="M81" s="7">
        <v>0.33</v>
      </c>
      <c r="N81" s="7">
        <v>0.49</v>
      </c>
      <c r="O81" s="7">
        <v>0.68</v>
      </c>
      <c r="P81" s="7">
        <v>0.89</v>
      </c>
      <c r="Q81" s="7">
        <v>1.1499999999999999</v>
      </c>
      <c r="R81" s="7">
        <v>1.37</v>
      </c>
      <c r="S81" s="7">
        <v>1.57</v>
      </c>
      <c r="T81" s="7">
        <v>1.73</v>
      </c>
      <c r="U81" s="7">
        <v>1.87</v>
      </c>
      <c r="V81" s="7">
        <v>2.0099999999999998</v>
      </c>
      <c r="W81" s="4">
        <f t="shared" ref="W81:AJ81" si="180">$F$81/100*I81</f>
        <v>2.5774765760777879E-3</v>
      </c>
      <c r="X81" s="4">
        <f t="shared" si="180"/>
        <v>4.5105840081361287E-3</v>
      </c>
      <c r="Y81" s="4">
        <f t="shared" si="180"/>
        <v>7.7324297282333632E-3</v>
      </c>
      <c r="Z81" s="4">
        <f t="shared" si="180"/>
        <v>1.288738288038894E-2</v>
      </c>
      <c r="AA81" s="4">
        <f t="shared" si="180"/>
        <v>2.1264181752641751E-2</v>
      </c>
      <c r="AB81" s="4">
        <f t="shared" si="180"/>
        <v>3.1574088056952901E-2</v>
      </c>
      <c r="AC81" s="4">
        <f t="shared" si="180"/>
        <v>4.3817101793322398E-2</v>
      </c>
      <c r="AD81" s="4">
        <f t="shared" si="180"/>
        <v>5.7348853817730784E-2</v>
      </c>
      <c r="AE81" s="4">
        <f t="shared" si="180"/>
        <v>7.4102451562236396E-2</v>
      </c>
      <c r="AF81" s="4">
        <f t="shared" si="180"/>
        <v>8.8278572730664237E-2</v>
      </c>
      <c r="AG81" s="4">
        <f t="shared" si="180"/>
        <v>0.10116595561105318</v>
      </c>
      <c r="AH81" s="4">
        <f t="shared" si="180"/>
        <v>0.11147586191536432</v>
      </c>
      <c r="AI81" s="4">
        <f t="shared" si="180"/>
        <v>0.12049702993163659</v>
      </c>
      <c r="AJ81" s="4">
        <f t="shared" si="180"/>
        <v>0.12951819794790884</v>
      </c>
      <c r="AK81" s="10">
        <f>$G$81+$H$81+I81+W81</f>
        <v>1.9325774765760779</v>
      </c>
      <c r="AL81" s="10">
        <f t="shared" ref="AL81:AX81" si="181">$G$81+$H$81+J81+X81</f>
        <v>1.9645105840081363</v>
      </c>
      <c r="AM81" s="10">
        <f t="shared" si="181"/>
        <v>2.0177324297282335</v>
      </c>
      <c r="AN81" s="10">
        <f t="shared" si="181"/>
        <v>2.1028873828803891</v>
      </c>
      <c r="AO81" s="10">
        <f t="shared" si="181"/>
        <v>2.241264181752642</v>
      </c>
      <c r="AP81" s="10">
        <f t="shared" si="181"/>
        <v>2.4115740880569527</v>
      </c>
      <c r="AQ81" s="10">
        <f t="shared" si="181"/>
        <v>2.6138171017933227</v>
      </c>
      <c r="AR81" s="10">
        <f t="shared" si="181"/>
        <v>2.8373488538177312</v>
      </c>
      <c r="AS81" s="10">
        <f t="shared" si="181"/>
        <v>3.1141024515622364</v>
      </c>
      <c r="AT81" s="10">
        <f t="shared" si="181"/>
        <v>3.3482785727306643</v>
      </c>
      <c r="AU81" s="10">
        <f t="shared" si="181"/>
        <v>3.5611659556110533</v>
      </c>
      <c r="AV81" s="10">
        <f t="shared" si="181"/>
        <v>3.7314758619153645</v>
      </c>
      <c r="AW81" s="10">
        <f t="shared" si="181"/>
        <v>3.8804970299316368</v>
      </c>
      <c r="AX81" s="10">
        <f t="shared" si="181"/>
        <v>4.0295181979479091</v>
      </c>
    </row>
    <row r="82" spans="1:50" ht="28.8" x14ac:dyDescent="0.3">
      <c r="A82" s="7">
        <v>9444900</v>
      </c>
      <c r="B82" s="8" t="s">
        <v>32</v>
      </c>
      <c r="C82" s="7">
        <v>49377</v>
      </c>
      <c r="D82" s="7">
        <v>48.112900000000003</v>
      </c>
      <c r="E82" s="7">
        <v>-122.7595</v>
      </c>
      <c r="F82" s="12">
        <v>12.964664235722804</v>
      </c>
      <c r="G82" s="4">
        <v>1.07</v>
      </c>
      <c r="H82" s="4">
        <v>1</v>
      </c>
      <c r="I82" s="7">
        <v>6.9999999999999993E-2</v>
      </c>
      <c r="J82" s="7">
        <v>0.11</v>
      </c>
      <c r="K82" s="7">
        <v>0.17</v>
      </c>
      <c r="L82" s="7">
        <v>0.27</v>
      </c>
      <c r="M82" s="7">
        <v>0.41000000000000003</v>
      </c>
      <c r="N82" s="7">
        <v>0.57999999999999996</v>
      </c>
      <c r="O82" s="7">
        <v>0.78</v>
      </c>
      <c r="P82" s="7">
        <v>1.01</v>
      </c>
      <c r="Q82" s="7">
        <v>1.28</v>
      </c>
      <c r="R82" s="7">
        <v>1.52</v>
      </c>
      <c r="S82" s="7">
        <v>1.73</v>
      </c>
      <c r="T82" s="7">
        <v>1.9</v>
      </c>
      <c r="U82" s="7">
        <v>2.0499999999999998</v>
      </c>
      <c r="V82" s="7">
        <v>2.1999999999999997</v>
      </c>
      <c r="W82" s="4">
        <f t="shared" ref="W82:AJ82" si="182">$F$82/100*I82</f>
        <v>9.0752649650059618E-3</v>
      </c>
      <c r="X82" s="4">
        <f t="shared" si="182"/>
        <v>1.4261130659295084E-2</v>
      </c>
      <c r="Y82" s="4">
        <f t="shared" si="182"/>
        <v>2.2039929200728767E-2</v>
      </c>
      <c r="Z82" s="4">
        <f t="shared" si="182"/>
        <v>3.500459343645157E-2</v>
      </c>
      <c r="AA82" s="4">
        <f t="shared" si="182"/>
        <v>5.3155123366463497E-2</v>
      </c>
      <c r="AB82" s="4">
        <f t="shared" si="182"/>
        <v>7.519505256719225E-2</v>
      </c>
      <c r="AC82" s="4">
        <f t="shared" si="182"/>
        <v>0.10112438103863787</v>
      </c>
      <c r="AD82" s="4">
        <f t="shared" si="182"/>
        <v>0.13094310878080032</v>
      </c>
      <c r="AE82" s="4">
        <f t="shared" si="182"/>
        <v>0.16594770221725189</v>
      </c>
      <c r="AF82" s="4">
        <f t="shared" si="182"/>
        <v>0.1970628963829866</v>
      </c>
      <c r="AG82" s="4">
        <f t="shared" si="182"/>
        <v>0.22428869127800449</v>
      </c>
      <c r="AH82" s="4">
        <f t="shared" si="182"/>
        <v>0.24632862047873325</v>
      </c>
      <c r="AI82" s="4">
        <f t="shared" si="182"/>
        <v>0.26577561683231743</v>
      </c>
      <c r="AJ82" s="4">
        <f t="shared" si="182"/>
        <v>0.28522261318590164</v>
      </c>
      <c r="AK82" s="10">
        <f>$G$82+$H$82+I82+W82</f>
        <v>2.1490752649650062</v>
      </c>
      <c r="AL82" s="10">
        <f t="shared" ref="AL82:AX82" si="183">$G$82+$H$82+J82+X82</f>
        <v>2.1942611306592954</v>
      </c>
      <c r="AM82" s="10">
        <f t="shared" si="183"/>
        <v>2.2620399292007289</v>
      </c>
      <c r="AN82" s="10">
        <f t="shared" si="183"/>
        <v>2.3750045934364516</v>
      </c>
      <c r="AO82" s="10">
        <f t="shared" si="183"/>
        <v>2.533155123366464</v>
      </c>
      <c r="AP82" s="10">
        <f t="shared" si="183"/>
        <v>2.7251950525671926</v>
      </c>
      <c r="AQ82" s="10">
        <f t="shared" si="183"/>
        <v>2.9511243810386385</v>
      </c>
      <c r="AR82" s="10">
        <f t="shared" si="183"/>
        <v>3.2109431087808002</v>
      </c>
      <c r="AS82" s="10">
        <f t="shared" si="183"/>
        <v>3.5159477022172525</v>
      </c>
      <c r="AT82" s="10">
        <f t="shared" si="183"/>
        <v>3.7870628963829871</v>
      </c>
      <c r="AU82" s="10">
        <f t="shared" si="183"/>
        <v>4.0242886912780049</v>
      </c>
      <c r="AV82" s="10">
        <f t="shared" si="183"/>
        <v>4.2163286204787331</v>
      </c>
      <c r="AW82" s="10">
        <f t="shared" si="183"/>
        <v>4.3857756168323174</v>
      </c>
      <c r="AX82" s="10">
        <f t="shared" si="183"/>
        <v>4.5552226131859008</v>
      </c>
    </row>
    <row r="83" spans="1:50" x14ac:dyDescent="0.3">
      <c r="A83" s="7">
        <v>9447130</v>
      </c>
      <c r="B83" s="8" t="s">
        <v>35</v>
      </c>
      <c r="C83" s="7">
        <v>49378</v>
      </c>
      <c r="D83" s="7">
        <v>47.601944000000003</v>
      </c>
      <c r="E83" s="7">
        <v>-122.339167</v>
      </c>
      <c r="F83" s="17">
        <v>6.6788438649365496</v>
      </c>
      <c r="G83" s="4">
        <v>1.44</v>
      </c>
      <c r="H83" s="4">
        <v>1</v>
      </c>
      <c r="I83" s="7">
        <v>0.08</v>
      </c>
      <c r="J83" s="7">
        <v>0.13</v>
      </c>
      <c r="K83" s="7">
        <v>0.19</v>
      </c>
      <c r="L83" s="7">
        <v>0.3</v>
      </c>
      <c r="M83" s="7">
        <v>0.45</v>
      </c>
      <c r="N83" s="7">
        <v>0.63</v>
      </c>
      <c r="O83" s="7">
        <v>0.84</v>
      </c>
      <c r="P83" s="7">
        <v>1.07</v>
      </c>
      <c r="Q83" s="7">
        <v>1.35</v>
      </c>
      <c r="R83" s="7">
        <v>1.6</v>
      </c>
      <c r="S83" s="7">
        <v>1.81</v>
      </c>
      <c r="T83" s="7">
        <v>1.99</v>
      </c>
      <c r="U83" s="7">
        <v>2.15</v>
      </c>
      <c r="V83" s="7">
        <v>2.3099999999999996</v>
      </c>
      <c r="W83" s="4">
        <f t="shared" ref="W83:AJ83" si="184">$F$83/100*I83</f>
        <v>5.34307509194924E-3</v>
      </c>
      <c r="X83" s="4">
        <f t="shared" si="184"/>
        <v>8.6824970244175157E-3</v>
      </c>
      <c r="Y83" s="4">
        <f t="shared" si="184"/>
        <v>1.2689803343379444E-2</v>
      </c>
      <c r="Z83" s="4">
        <f t="shared" si="184"/>
        <v>2.0036531594809649E-2</v>
      </c>
      <c r="AA83" s="4">
        <f t="shared" si="184"/>
        <v>3.0054797392214474E-2</v>
      </c>
      <c r="AB83" s="4">
        <f t="shared" si="184"/>
        <v>4.2076716349100263E-2</v>
      </c>
      <c r="AC83" s="4">
        <f t="shared" si="184"/>
        <v>5.6102288465467019E-2</v>
      </c>
      <c r="AD83" s="4">
        <f t="shared" si="184"/>
        <v>7.146362935482109E-2</v>
      </c>
      <c r="AE83" s="4">
        <f t="shared" si="184"/>
        <v>9.0164392176643432E-2</v>
      </c>
      <c r="AF83" s="4">
        <f t="shared" si="184"/>
        <v>0.1068615018389848</v>
      </c>
      <c r="AG83" s="4">
        <f t="shared" si="184"/>
        <v>0.12088707395535156</v>
      </c>
      <c r="AH83" s="4">
        <f t="shared" si="184"/>
        <v>0.13290899291223734</v>
      </c>
      <c r="AI83" s="4">
        <f t="shared" si="184"/>
        <v>0.1435951430961358</v>
      </c>
      <c r="AJ83" s="4">
        <f t="shared" si="184"/>
        <v>0.15428129328003426</v>
      </c>
      <c r="AK83" s="10">
        <f>$G$83+$H$83+I83+W83</f>
        <v>2.5253430750919494</v>
      </c>
      <c r="AL83" s="10">
        <f t="shared" ref="AL83:AX83" si="185">$G$83+$H$83+J83+X83</f>
        <v>2.5786824970244173</v>
      </c>
      <c r="AM83" s="10">
        <f t="shared" si="185"/>
        <v>2.6426898033433792</v>
      </c>
      <c r="AN83" s="10">
        <f t="shared" si="185"/>
        <v>2.7600365315948094</v>
      </c>
      <c r="AO83" s="10">
        <f t="shared" si="185"/>
        <v>2.9200547973922144</v>
      </c>
      <c r="AP83" s="10">
        <f t="shared" si="185"/>
        <v>3.1120767163491001</v>
      </c>
      <c r="AQ83" s="10">
        <f t="shared" si="185"/>
        <v>3.336102288465467</v>
      </c>
      <c r="AR83" s="10">
        <f t="shared" si="185"/>
        <v>3.581463629354821</v>
      </c>
      <c r="AS83" s="10">
        <f t="shared" si="185"/>
        <v>3.8801643921766433</v>
      </c>
      <c r="AT83" s="10">
        <f t="shared" si="185"/>
        <v>4.1468615018389849</v>
      </c>
      <c r="AU83" s="10">
        <f t="shared" si="185"/>
        <v>4.3708870739553518</v>
      </c>
      <c r="AV83" s="10">
        <f t="shared" si="185"/>
        <v>4.5629089929122371</v>
      </c>
      <c r="AW83" s="10">
        <f t="shared" si="185"/>
        <v>4.733595143096136</v>
      </c>
      <c r="AX83" s="10">
        <f t="shared" si="185"/>
        <v>4.9042812932800341</v>
      </c>
    </row>
    <row r="84" spans="1:50" x14ac:dyDescent="0.3">
      <c r="A84" s="7">
        <v>9449424</v>
      </c>
      <c r="B84" s="8" t="s">
        <v>25</v>
      </c>
      <c r="C84" s="7">
        <v>49737</v>
      </c>
      <c r="D84" s="7">
        <v>48.863300000000002</v>
      </c>
      <c r="E84" s="7">
        <v>-122.758</v>
      </c>
      <c r="F84" s="12">
        <v>11.123018267852069</v>
      </c>
      <c r="G84" s="4">
        <v>1.18</v>
      </c>
      <c r="H84" s="4">
        <v>1.0900000000000001</v>
      </c>
      <c r="I84" s="7">
        <v>0.04</v>
      </c>
      <c r="J84" s="7">
        <v>6.0000000000000005E-2</v>
      </c>
      <c r="K84" s="7">
        <v>9.9999999999999992E-2</v>
      </c>
      <c r="L84" s="7">
        <v>0.17</v>
      </c>
      <c r="M84" s="7">
        <v>0.3</v>
      </c>
      <c r="N84" s="7">
        <v>0.45</v>
      </c>
      <c r="O84" s="7">
        <v>0.62</v>
      </c>
      <c r="P84" s="7">
        <v>0.83</v>
      </c>
      <c r="Q84" s="7">
        <v>1.08</v>
      </c>
      <c r="R84" s="7">
        <v>1.29</v>
      </c>
      <c r="S84" s="7">
        <v>1.48</v>
      </c>
      <c r="T84" s="7">
        <v>1.6300000000000001</v>
      </c>
      <c r="U84" s="7">
        <v>1.77</v>
      </c>
      <c r="V84" s="7">
        <v>1.91</v>
      </c>
      <c r="W84" s="4">
        <f t="shared" ref="W84:AJ84" si="186">$F$84/100*I84</f>
        <v>4.4492073071408277E-3</v>
      </c>
      <c r="X84" s="4">
        <f t="shared" si="186"/>
        <v>6.673810960711242E-3</v>
      </c>
      <c r="Y84" s="4">
        <f t="shared" si="186"/>
        <v>1.1123018267852069E-2</v>
      </c>
      <c r="Z84" s="4">
        <f t="shared" si="186"/>
        <v>1.890913105534852E-2</v>
      </c>
      <c r="AA84" s="4">
        <f t="shared" si="186"/>
        <v>3.336905480355621E-2</v>
      </c>
      <c r="AB84" s="4">
        <f t="shared" si="186"/>
        <v>5.0053582205334311E-2</v>
      </c>
      <c r="AC84" s="4">
        <f t="shared" si="186"/>
        <v>6.8962713260682831E-2</v>
      </c>
      <c r="AD84" s="4">
        <f t="shared" si="186"/>
        <v>9.2321051623172168E-2</v>
      </c>
      <c r="AE84" s="4">
        <f t="shared" si="186"/>
        <v>0.12012859729280236</v>
      </c>
      <c r="AF84" s="4">
        <f t="shared" si="186"/>
        <v>0.14348693565529169</v>
      </c>
      <c r="AG84" s="4">
        <f t="shared" si="186"/>
        <v>0.16462067036421063</v>
      </c>
      <c r="AH84" s="4">
        <f t="shared" si="186"/>
        <v>0.18130519776598875</v>
      </c>
      <c r="AI84" s="4">
        <f t="shared" si="186"/>
        <v>0.19687742334098163</v>
      </c>
      <c r="AJ84" s="4">
        <f t="shared" si="186"/>
        <v>0.21244964891597451</v>
      </c>
      <c r="AK84" s="10">
        <f>$G$84+$H$84+I84+W84</f>
        <v>2.314449207307141</v>
      </c>
      <c r="AL84" s="10">
        <f t="shared" ref="AL84:AX84" si="187">$G$84+$H$84+J84+X84</f>
        <v>2.3366738109607113</v>
      </c>
      <c r="AM84" s="10">
        <f t="shared" si="187"/>
        <v>2.3811230182678522</v>
      </c>
      <c r="AN84" s="10">
        <f t="shared" si="187"/>
        <v>2.4589091310553486</v>
      </c>
      <c r="AO84" s="10">
        <f t="shared" si="187"/>
        <v>2.6033690548035562</v>
      </c>
      <c r="AP84" s="10">
        <f t="shared" si="187"/>
        <v>2.7700535822053345</v>
      </c>
      <c r="AQ84" s="10">
        <f t="shared" si="187"/>
        <v>2.9589627132606831</v>
      </c>
      <c r="AR84" s="10">
        <f t="shared" si="187"/>
        <v>3.1923210516231721</v>
      </c>
      <c r="AS84" s="10">
        <f t="shared" si="187"/>
        <v>3.4701285972928027</v>
      </c>
      <c r="AT84" s="10">
        <f t="shared" si="187"/>
        <v>3.7034869356552917</v>
      </c>
      <c r="AU84" s="10">
        <f t="shared" si="187"/>
        <v>3.9146206703642106</v>
      </c>
      <c r="AV84" s="10">
        <f t="shared" si="187"/>
        <v>4.0813051977659889</v>
      </c>
      <c r="AW84" s="10">
        <f t="shared" si="187"/>
        <v>4.2368774233409816</v>
      </c>
      <c r="AX84" s="10">
        <f t="shared" si="187"/>
        <v>4.3924496489159743</v>
      </c>
    </row>
    <row r="85" spans="1:50" x14ac:dyDescent="0.3">
      <c r="A85" s="7">
        <v>9449880</v>
      </c>
      <c r="B85" s="8" t="s">
        <v>30</v>
      </c>
      <c r="C85" s="7">
        <v>49737</v>
      </c>
      <c r="D85" s="7">
        <v>48.545305999999997</v>
      </c>
      <c r="E85" s="7">
        <v>-123.012889</v>
      </c>
      <c r="F85" s="12">
        <v>14.618214951715716</v>
      </c>
      <c r="G85" s="4">
        <v>0.98</v>
      </c>
      <c r="H85" s="4">
        <v>1.02</v>
      </c>
      <c r="I85" s="7">
        <v>6.0000000000000005E-2</v>
      </c>
      <c r="J85" s="7">
        <v>0.09</v>
      </c>
      <c r="K85" s="7">
        <v>0.15000000000000002</v>
      </c>
      <c r="L85" s="7">
        <v>0.24000000000000002</v>
      </c>
      <c r="M85" s="7">
        <v>0.37</v>
      </c>
      <c r="N85" s="7">
        <v>0.54</v>
      </c>
      <c r="O85" s="7">
        <v>0.73</v>
      </c>
      <c r="P85" s="7">
        <v>0.95</v>
      </c>
      <c r="Q85" s="7">
        <v>1.22</v>
      </c>
      <c r="R85" s="7">
        <v>1.45</v>
      </c>
      <c r="S85" s="7">
        <v>1.65</v>
      </c>
      <c r="T85" s="7">
        <v>1.81</v>
      </c>
      <c r="U85" s="7">
        <v>1.97</v>
      </c>
      <c r="V85" s="7">
        <v>2.1199999999999997</v>
      </c>
      <c r="W85" s="4">
        <f t="shared" ref="W85:AJ85" si="188">$F$85/100*I85</f>
        <v>8.7709289710294312E-3</v>
      </c>
      <c r="X85" s="4">
        <f t="shared" si="188"/>
        <v>1.3156393456544143E-2</v>
      </c>
      <c r="Y85" s="4">
        <f t="shared" si="188"/>
        <v>2.1927322427573576E-2</v>
      </c>
      <c r="Z85" s="4">
        <f t="shared" si="188"/>
        <v>3.5083715884117725E-2</v>
      </c>
      <c r="AA85" s="4">
        <f t="shared" si="188"/>
        <v>5.4087395321348146E-2</v>
      </c>
      <c r="AB85" s="4">
        <f t="shared" si="188"/>
        <v>7.8938360739264871E-2</v>
      </c>
      <c r="AC85" s="4">
        <f t="shared" si="188"/>
        <v>0.10671296914752472</v>
      </c>
      <c r="AD85" s="4">
        <f t="shared" si="188"/>
        <v>0.1388730420412993</v>
      </c>
      <c r="AE85" s="4">
        <f t="shared" si="188"/>
        <v>0.17834222241093173</v>
      </c>
      <c r="AF85" s="4">
        <f t="shared" si="188"/>
        <v>0.21196411679987787</v>
      </c>
      <c r="AG85" s="4">
        <f t="shared" si="188"/>
        <v>0.24120054670330932</v>
      </c>
      <c r="AH85" s="4">
        <f t="shared" si="188"/>
        <v>0.26458969062605447</v>
      </c>
      <c r="AI85" s="4">
        <f t="shared" si="188"/>
        <v>0.28797883454879958</v>
      </c>
      <c r="AJ85" s="4">
        <f t="shared" si="188"/>
        <v>0.30990615697637314</v>
      </c>
      <c r="AK85" s="10">
        <f>$G$85+$H$85+I85+W85</f>
        <v>2.0687709289710297</v>
      </c>
      <c r="AL85" s="10">
        <f t="shared" ref="AL85:AX85" si="189">$G$85+$H$85+J85+X85</f>
        <v>2.103156393456544</v>
      </c>
      <c r="AM85" s="10">
        <f t="shared" si="189"/>
        <v>2.1719273224275737</v>
      </c>
      <c r="AN85" s="10">
        <f t="shared" si="189"/>
        <v>2.2750837158841177</v>
      </c>
      <c r="AO85" s="10">
        <f t="shared" si="189"/>
        <v>2.4240873953213482</v>
      </c>
      <c r="AP85" s="10">
        <f t="shared" si="189"/>
        <v>2.6189383607392651</v>
      </c>
      <c r="AQ85" s="10">
        <f t="shared" si="189"/>
        <v>2.8367129691475248</v>
      </c>
      <c r="AR85" s="10">
        <f t="shared" si="189"/>
        <v>3.0888730420412993</v>
      </c>
      <c r="AS85" s="10">
        <f t="shared" si="189"/>
        <v>3.3983422224109314</v>
      </c>
      <c r="AT85" s="10">
        <f t="shared" si="189"/>
        <v>3.661964116799878</v>
      </c>
      <c r="AU85" s="10">
        <f t="shared" si="189"/>
        <v>3.8912005467033093</v>
      </c>
      <c r="AV85" s="10">
        <f t="shared" si="189"/>
        <v>4.0745896906260546</v>
      </c>
      <c r="AW85" s="10">
        <f t="shared" si="189"/>
        <v>4.2579788345487994</v>
      </c>
      <c r="AX85" s="10">
        <f t="shared" si="189"/>
        <v>4.4299061569763722</v>
      </c>
    </row>
    <row r="86" spans="1:50" x14ac:dyDescent="0.3">
      <c r="A86" s="7">
        <v>9450460</v>
      </c>
      <c r="B86" s="8" t="s">
        <v>24</v>
      </c>
      <c r="C86" s="7">
        <v>51888</v>
      </c>
      <c r="D86" s="7">
        <v>55.331944</v>
      </c>
      <c r="E86" s="7">
        <v>-131.62611100000001</v>
      </c>
      <c r="F86" s="12">
        <v>-1.0237066691913075</v>
      </c>
      <c r="G86" s="4">
        <v>2.25</v>
      </c>
      <c r="H86" s="4">
        <v>1.7</v>
      </c>
      <c r="I86" s="7">
        <v>0.06</v>
      </c>
      <c r="J86" s="7">
        <v>0.08</v>
      </c>
      <c r="K86" s="7">
        <v>0.12000000000000001</v>
      </c>
      <c r="L86" s="7">
        <v>0.19999999999999998</v>
      </c>
      <c r="M86" s="7">
        <v>0.32</v>
      </c>
      <c r="N86" s="7">
        <v>0.46</v>
      </c>
      <c r="O86" s="7">
        <v>0.62</v>
      </c>
      <c r="P86" s="7">
        <v>0.83000000000000007</v>
      </c>
      <c r="Q86" s="7">
        <v>1.08</v>
      </c>
      <c r="R86" s="7">
        <v>1.29</v>
      </c>
      <c r="S86" s="7">
        <v>1.46</v>
      </c>
      <c r="T86" s="7">
        <v>1.62</v>
      </c>
      <c r="U86" s="7">
        <v>1.75</v>
      </c>
      <c r="V86" s="7">
        <v>1.8800000000000001</v>
      </c>
      <c r="W86" s="4">
        <f t="shared" ref="W86:AJ86" si="190">$F$86/100*I86</f>
        <v>-6.1422400151478452E-4</v>
      </c>
      <c r="X86" s="4">
        <f t="shared" si="190"/>
        <v>-8.1896533535304606E-4</v>
      </c>
      <c r="Y86" s="4">
        <f t="shared" si="190"/>
        <v>-1.228448003029569E-3</v>
      </c>
      <c r="Z86" s="4">
        <f t="shared" si="190"/>
        <v>-2.047413338382615E-3</v>
      </c>
      <c r="AA86" s="4">
        <f t="shared" si="190"/>
        <v>-3.2758613414121843E-3</v>
      </c>
      <c r="AB86" s="4">
        <f t="shared" si="190"/>
        <v>-4.7090506782800148E-3</v>
      </c>
      <c r="AC86" s="4">
        <f t="shared" si="190"/>
        <v>-6.3469813489861063E-3</v>
      </c>
      <c r="AD86" s="4">
        <f t="shared" si="190"/>
        <v>-8.4967653542878524E-3</v>
      </c>
      <c r="AE86" s="4">
        <f t="shared" si="190"/>
        <v>-1.1056032027266122E-2</v>
      </c>
      <c r="AF86" s="4">
        <f t="shared" si="190"/>
        <v>-1.3205816032567867E-2</v>
      </c>
      <c r="AG86" s="4">
        <f t="shared" si="190"/>
        <v>-1.494611737019309E-2</v>
      </c>
      <c r="AH86" s="4">
        <f t="shared" si="190"/>
        <v>-1.6584048040899184E-2</v>
      </c>
      <c r="AI86" s="4">
        <f t="shared" si="190"/>
        <v>-1.7914866710847882E-2</v>
      </c>
      <c r="AJ86" s="4">
        <f t="shared" si="190"/>
        <v>-1.9245685380796584E-2</v>
      </c>
      <c r="AK86" s="10">
        <f>$G$86+$H$86+I86+W86</f>
        <v>4.009385775998485</v>
      </c>
      <c r="AL86" s="10">
        <f t="shared" ref="AL86:AX86" si="191">$G$86+$H$86+J86+X86</f>
        <v>4.0291810346646475</v>
      </c>
      <c r="AM86" s="10">
        <f t="shared" si="191"/>
        <v>4.0687715519969707</v>
      </c>
      <c r="AN86" s="10">
        <f t="shared" si="191"/>
        <v>4.147952586661618</v>
      </c>
      <c r="AO86" s="10">
        <f t="shared" si="191"/>
        <v>4.2667241386585886</v>
      </c>
      <c r="AP86" s="10">
        <f t="shared" si="191"/>
        <v>4.4052909493217198</v>
      </c>
      <c r="AQ86" s="10">
        <f t="shared" si="191"/>
        <v>4.5636530186510145</v>
      </c>
      <c r="AR86" s="10">
        <f t="shared" si="191"/>
        <v>4.7715032346457127</v>
      </c>
      <c r="AS86" s="10">
        <f t="shared" si="191"/>
        <v>5.0189439679727341</v>
      </c>
      <c r="AT86" s="10">
        <f t="shared" si="191"/>
        <v>5.2267941839674323</v>
      </c>
      <c r="AU86" s="10">
        <f t="shared" si="191"/>
        <v>5.3950538826298073</v>
      </c>
      <c r="AV86" s="10">
        <f t="shared" si="191"/>
        <v>5.5534159519591011</v>
      </c>
      <c r="AW86" s="10">
        <f t="shared" si="191"/>
        <v>5.682085133289152</v>
      </c>
      <c r="AX86" s="10">
        <f t="shared" si="191"/>
        <v>5.8107543146192038</v>
      </c>
    </row>
    <row r="87" spans="1:50" x14ac:dyDescent="0.3">
      <c r="A87" s="7">
        <v>9451600</v>
      </c>
      <c r="B87" s="8" t="s">
        <v>19</v>
      </c>
      <c r="C87" s="7">
        <v>52605</v>
      </c>
      <c r="D87" s="7">
        <v>57.051693999999998</v>
      </c>
      <c r="E87" s="7">
        <v>-135.34200000000001</v>
      </c>
      <c r="F87" s="17">
        <v>0.37937606687026498</v>
      </c>
      <c r="G87" s="4">
        <v>1.42</v>
      </c>
      <c r="H87" s="4">
        <v>1.38</v>
      </c>
      <c r="I87" s="7">
        <v>0.03</v>
      </c>
      <c r="J87" s="7">
        <v>0.03</v>
      </c>
      <c r="K87" s="7">
        <v>0.05</v>
      </c>
      <c r="L87" s="7">
        <v>0.1</v>
      </c>
      <c r="M87" s="7">
        <v>0.19999999999999998</v>
      </c>
      <c r="N87" s="7">
        <v>0.33</v>
      </c>
      <c r="O87" s="7">
        <v>0.46</v>
      </c>
      <c r="P87" s="7">
        <v>0.65</v>
      </c>
      <c r="Q87" s="7">
        <v>0.88</v>
      </c>
      <c r="R87" s="7">
        <v>1.07</v>
      </c>
      <c r="S87" s="7">
        <v>1.22</v>
      </c>
      <c r="T87" s="7">
        <v>1.35</v>
      </c>
      <c r="U87" s="7">
        <v>1.46</v>
      </c>
      <c r="V87" s="7">
        <v>1.58</v>
      </c>
      <c r="W87" s="4">
        <f t="shared" ref="W87:AJ87" si="192">$F$87/100*I87</f>
        <v>1.138128200610795E-4</v>
      </c>
      <c r="X87" s="4">
        <f t="shared" si="192"/>
        <v>1.138128200610795E-4</v>
      </c>
      <c r="Y87" s="4">
        <f t="shared" si="192"/>
        <v>1.8968803343513251E-4</v>
      </c>
      <c r="Z87" s="4">
        <f t="shared" si="192"/>
        <v>3.7937606687026503E-4</v>
      </c>
      <c r="AA87" s="4">
        <f t="shared" si="192"/>
        <v>7.5875213374052995E-4</v>
      </c>
      <c r="AB87" s="4">
        <f t="shared" si="192"/>
        <v>1.2519410206718745E-3</v>
      </c>
      <c r="AC87" s="4">
        <f t="shared" si="192"/>
        <v>1.7451299076032189E-3</v>
      </c>
      <c r="AD87" s="4">
        <f t="shared" si="192"/>
        <v>2.4659444346567224E-3</v>
      </c>
      <c r="AE87" s="4">
        <f t="shared" si="192"/>
        <v>3.3385093884583318E-3</v>
      </c>
      <c r="AF87" s="4">
        <f t="shared" si="192"/>
        <v>4.0593239155118357E-3</v>
      </c>
      <c r="AG87" s="4">
        <f t="shared" si="192"/>
        <v>4.6283880158172327E-3</v>
      </c>
      <c r="AH87" s="4">
        <f t="shared" si="192"/>
        <v>5.1215769027485774E-3</v>
      </c>
      <c r="AI87" s="4">
        <f t="shared" si="192"/>
        <v>5.5388905763058688E-3</v>
      </c>
      <c r="AJ87" s="4">
        <f t="shared" si="192"/>
        <v>5.9941418565501873E-3</v>
      </c>
      <c r="AK87" s="10">
        <f>$G$87+$H$87+I87+W87</f>
        <v>2.8301138128200609</v>
      </c>
      <c r="AL87" s="10">
        <f t="shared" ref="AL87:AX87" si="193">$G$87+$H$87+J87+X87</f>
        <v>2.8301138128200609</v>
      </c>
      <c r="AM87" s="10">
        <f t="shared" si="193"/>
        <v>2.850189688033435</v>
      </c>
      <c r="AN87" s="10">
        <f t="shared" si="193"/>
        <v>2.9003793760668701</v>
      </c>
      <c r="AO87" s="10">
        <f t="shared" si="193"/>
        <v>3.0007587521337404</v>
      </c>
      <c r="AP87" s="10">
        <f t="shared" si="193"/>
        <v>3.1312519410206718</v>
      </c>
      <c r="AQ87" s="10">
        <f t="shared" si="193"/>
        <v>3.2617451299076028</v>
      </c>
      <c r="AR87" s="10">
        <f t="shared" si="193"/>
        <v>3.4524659444346564</v>
      </c>
      <c r="AS87" s="10">
        <f t="shared" si="193"/>
        <v>3.6833385093884581</v>
      </c>
      <c r="AT87" s="10">
        <f t="shared" si="193"/>
        <v>3.8740593239155121</v>
      </c>
      <c r="AU87" s="10">
        <f t="shared" si="193"/>
        <v>4.0246283880158167</v>
      </c>
      <c r="AV87" s="10">
        <f t="shared" si="193"/>
        <v>4.155121576902749</v>
      </c>
      <c r="AW87" s="10">
        <f t="shared" si="193"/>
        <v>4.2655388905763054</v>
      </c>
      <c r="AX87" s="10">
        <f t="shared" si="193"/>
        <v>4.3859941418565498</v>
      </c>
    </row>
    <row r="88" spans="1:50" x14ac:dyDescent="0.3">
      <c r="A88" s="7">
        <v>9452210</v>
      </c>
      <c r="B88" s="8" t="s">
        <v>12</v>
      </c>
      <c r="C88" s="7">
        <v>52966</v>
      </c>
      <c r="D88" s="7">
        <v>58.2988</v>
      </c>
      <c r="E88" s="7">
        <v>-134.41059999999999</v>
      </c>
      <c r="F88" s="17">
        <v>-14.614071734371599</v>
      </c>
      <c r="G88" s="4">
        <v>2.35</v>
      </c>
      <c r="H88" s="4">
        <v>1.89</v>
      </c>
      <c r="I88" s="7">
        <v>-0.13</v>
      </c>
      <c r="J88" s="7">
        <v>-0.24000000000000002</v>
      </c>
      <c r="K88" s="7">
        <v>-0.32999999999999996</v>
      </c>
      <c r="L88" s="7">
        <v>-0.38999999999999996</v>
      </c>
      <c r="M88" s="7">
        <v>-0.41</v>
      </c>
      <c r="N88" s="7">
        <v>-0.39999999999999997</v>
      </c>
      <c r="O88" s="7">
        <v>-0.38</v>
      </c>
      <c r="P88" s="7">
        <v>-0.3</v>
      </c>
      <c r="Q88" s="7">
        <v>-0.19</v>
      </c>
      <c r="R88" s="7">
        <v>-0.12000000000000001</v>
      </c>
      <c r="S88" s="7">
        <v>-0.08</v>
      </c>
      <c r="T88" s="7">
        <v>-0.06</v>
      </c>
      <c r="U88" s="7">
        <v>-0.06</v>
      </c>
      <c r="V88" s="7">
        <v>-0.06</v>
      </c>
      <c r="W88" s="4">
        <f t="shared" ref="W88:AJ88" si="194">$F$88/100*I88</f>
        <v>1.899829325468308E-2</v>
      </c>
      <c r="X88" s="4">
        <f t="shared" si="194"/>
        <v>3.5073772162491842E-2</v>
      </c>
      <c r="Y88" s="4">
        <f t="shared" si="194"/>
        <v>4.8226436723426275E-2</v>
      </c>
      <c r="Z88" s="4">
        <f t="shared" si="194"/>
        <v>5.6994879764049232E-2</v>
      </c>
      <c r="AA88" s="4">
        <f t="shared" si="194"/>
        <v>5.9917694110923556E-2</v>
      </c>
      <c r="AB88" s="4">
        <f t="shared" si="194"/>
        <v>5.8456286937486397E-2</v>
      </c>
      <c r="AC88" s="4">
        <f t="shared" si="194"/>
        <v>5.553347259061208E-2</v>
      </c>
      <c r="AD88" s="4">
        <f t="shared" si="194"/>
        <v>4.38422152031148E-2</v>
      </c>
      <c r="AE88" s="4">
        <f t="shared" si="194"/>
        <v>2.776673629530604E-2</v>
      </c>
      <c r="AF88" s="4">
        <f t="shared" si="194"/>
        <v>1.7536886081245921E-2</v>
      </c>
      <c r="AG88" s="4">
        <f t="shared" si="194"/>
        <v>1.1691257387497281E-2</v>
      </c>
      <c r="AH88" s="4">
        <f t="shared" si="194"/>
        <v>8.7684430406229606E-3</v>
      </c>
      <c r="AI88" s="4">
        <f t="shared" si="194"/>
        <v>8.7684430406229606E-3</v>
      </c>
      <c r="AJ88" s="4">
        <f t="shared" si="194"/>
        <v>8.7684430406229606E-3</v>
      </c>
      <c r="AK88" s="10">
        <f>$G$88+$H$88+I88+W88</f>
        <v>4.1289982932546838</v>
      </c>
      <c r="AL88" s="10">
        <f t="shared" ref="AL88:AX88" si="195">$G$88+$H$88+J88+X88</f>
        <v>4.0350737721624919</v>
      </c>
      <c r="AM88" s="10">
        <f t="shared" si="195"/>
        <v>3.9582264367234266</v>
      </c>
      <c r="AN88" s="10">
        <f t="shared" si="195"/>
        <v>3.9069948797640492</v>
      </c>
      <c r="AO88" s="10">
        <f t="shared" si="195"/>
        <v>3.8899176941109235</v>
      </c>
      <c r="AP88" s="10">
        <f t="shared" si="195"/>
        <v>3.8984562869374866</v>
      </c>
      <c r="AQ88" s="10">
        <f t="shared" si="195"/>
        <v>3.9155334725906124</v>
      </c>
      <c r="AR88" s="10">
        <f t="shared" si="195"/>
        <v>3.983842215203115</v>
      </c>
      <c r="AS88" s="10">
        <f t="shared" si="195"/>
        <v>4.0777667362953061</v>
      </c>
      <c r="AT88" s="10">
        <f t="shared" si="195"/>
        <v>4.1375368860812456</v>
      </c>
      <c r="AU88" s="10">
        <f t="shared" si="195"/>
        <v>4.1716912573874971</v>
      </c>
      <c r="AV88" s="10">
        <f t="shared" si="195"/>
        <v>4.1887684430406233</v>
      </c>
      <c r="AW88" s="10">
        <f t="shared" si="195"/>
        <v>4.1887684430406233</v>
      </c>
      <c r="AX88" s="10">
        <f t="shared" si="195"/>
        <v>4.1887684430406233</v>
      </c>
    </row>
    <row r="89" spans="1:50" ht="28.8" x14ac:dyDescent="0.3">
      <c r="A89" s="7">
        <v>9452400</v>
      </c>
      <c r="B89" s="8" t="s">
        <v>128</v>
      </c>
      <c r="C89" s="7">
        <v>53325</v>
      </c>
      <c r="D89" s="7">
        <v>59.450800000000001</v>
      </c>
      <c r="E89" s="7">
        <v>-135.328</v>
      </c>
      <c r="F89" s="17">
        <v>-21.059384575940499</v>
      </c>
      <c r="G89" s="4">
        <v>2.41</v>
      </c>
      <c r="H89" s="4">
        <v>1.94</v>
      </c>
      <c r="I89" s="7">
        <v>-0.21000000000000002</v>
      </c>
      <c r="J89" s="7">
        <v>-0.36</v>
      </c>
      <c r="K89" s="7">
        <v>-0.5</v>
      </c>
      <c r="L89" s="7">
        <v>-0.6</v>
      </c>
      <c r="M89" s="7">
        <v>-0.66999999999999993</v>
      </c>
      <c r="N89" s="7">
        <v>-0.72</v>
      </c>
      <c r="O89" s="7">
        <v>-0.73</v>
      </c>
      <c r="P89" s="7">
        <v>-0.71</v>
      </c>
      <c r="Q89" s="7">
        <v>-0.65</v>
      </c>
      <c r="R89" s="7">
        <v>-0.63</v>
      </c>
      <c r="S89" s="7">
        <v>-0.64</v>
      </c>
      <c r="T89" s="7">
        <v>-0.66999999999999993</v>
      </c>
      <c r="U89" s="7">
        <v>-0.73</v>
      </c>
      <c r="V89" s="7">
        <v>-0.77</v>
      </c>
      <c r="W89" s="4">
        <f t="shared" ref="W89:AJ89" si="196">$F$89/100*I89</f>
        <v>4.4224707609475049E-2</v>
      </c>
      <c r="X89" s="4">
        <f t="shared" si="196"/>
        <v>7.5813784473385798E-2</v>
      </c>
      <c r="Y89" s="4">
        <f t="shared" si="196"/>
        <v>0.10529692287970249</v>
      </c>
      <c r="Z89" s="4">
        <f t="shared" si="196"/>
        <v>0.126356307455643</v>
      </c>
      <c r="AA89" s="4">
        <f t="shared" si="196"/>
        <v>0.14109787665880133</v>
      </c>
      <c r="AB89" s="4">
        <f t="shared" si="196"/>
        <v>0.1516275689467716</v>
      </c>
      <c r="AC89" s="4">
        <f t="shared" si="196"/>
        <v>0.15373350740436564</v>
      </c>
      <c r="AD89" s="4">
        <f t="shared" si="196"/>
        <v>0.14952163048917752</v>
      </c>
      <c r="AE89" s="4">
        <f t="shared" si="196"/>
        <v>0.13688599974361323</v>
      </c>
      <c r="AF89" s="4">
        <f t="shared" si="196"/>
        <v>0.13267412282842514</v>
      </c>
      <c r="AG89" s="4">
        <f t="shared" si="196"/>
        <v>0.13478006128601919</v>
      </c>
      <c r="AH89" s="4">
        <f t="shared" si="196"/>
        <v>0.14109787665880133</v>
      </c>
      <c r="AI89" s="4">
        <f t="shared" si="196"/>
        <v>0.15373350740436564</v>
      </c>
      <c r="AJ89" s="4">
        <f t="shared" si="196"/>
        <v>0.16215726123474183</v>
      </c>
      <c r="AK89" s="10">
        <f>$G$89+$H$89+I89+W89</f>
        <v>4.1842247076094745</v>
      </c>
      <c r="AL89" s="10">
        <f t="shared" ref="AL89:AX89" si="197">$G$89+$H$89+J89+X89</f>
        <v>4.0658137844733853</v>
      </c>
      <c r="AM89" s="10">
        <f t="shared" si="197"/>
        <v>3.9552969228797021</v>
      </c>
      <c r="AN89" s="10">
        <f t="shared" si="197"/>
        <v>3.8763563074556426</v>
      </c>
      <c r="AO89" s="10">
        <f t="shared" si="197"/>
        <v>3.8210978766588011</v>
      </c>
      <c r="AP89" s="10">
        <f t="shared" si="197"/>
        <v>3.7816275689467713</v>
      </c>
      <c r="AQ89" s="10">
        <f t="shared" si="197"/>
        <v>3.7737335074043652</v>
      </c>
      <c r="AR89" s="10">
        <f t="shared" si="197"/>
        <v>3.789521630489177</v>
      </c>
      <c r="AS89" s="10">
        <f t="shared" si="197"/>
        <v>3.8368859997436129</v>
      </c>
      <c r="AT89" s="10">
        <f t="shared" si="197"/>
        <v>3.8526741228284247</v>
      </c>
      <c r="AU89" s="10">
        <f t="shared" si="197"/>
        <v>3.8447800612860186</v>
      </c>
      <c r="AV89" s="10">
        <f t="shared" si="197"/>
        <v>3.8210978766588011</v>
      </c>
      <c r="AW89" s="10">
        <f t="shared" si="197"/>
        <v>3.7737335074043652</v>
      </c>
      <c r="AX89" s="10">
        <f t="shared" si="197"/>
        <v>3.7421572612347416</v>
      </c>
    </row>
    <row r="90" spans="1:50" ht="28.8" x14ac:dyDescent="0.3">
      <c r="A90" s="7">
        <v>9453220</v>
      </c>
      <c r="B90" s="8" t="s">
        <v>129</v>
      </c>
      <c r="C90" s="7">
        <v>53680</v>
      </c>
      <c r="D90" s="7">
        <v>59.548333</v>
      </c>
      <c r="E90" s="7">
        <v>-139.733056</v>
      </c>
      <c r="F90" s="17">
        <v>-11.837356203132201</v>
      </c>
      <c r="G90" s="4">
        <v>1.46</v>
      </c>
      <c r="H90" s="4">
        <v>1.38</v>
      </c>
      <c r="I90" s="7">
        <v>-6.9999999999999993E-2</v>
      </c>
      <c r="J90" s="7">
        <v>-0.12000000000000001</v>
      </c>
      <c r="K90" s="7">
        <v>-0.17</v>
      </c>
      <c r="L90" s="7">
        <v>-0.18000000000000002</v>
      </c>
      <c r="M90" s="7">
        <v>-0.15000000000000002</v>
      </c>
      <c r="N90" s="7">
        <v>-0.09</v>
      </c>
      <c r="O90" s="7">
        <v>-9.9999999999999985E-3</v>
      </c>
      <c r="P90" s="7">
        <v>0.11</v>
      </c>
      <c r="Q90" s="7">
        <v>0.26</v>
      </c>
      <c r="R90" s="7">
        <v>0.38</v>
      </c>
      <c r="S90" s="7">
        <v>0.47000000000000003</v>
      </c>
      <c r="T90" s="7">
        <v>0.51</v>
      </c>
      <c r="U90" s="7">
        <v>0.57000000000000006</v>
      </c>
      <c r="V90" s="7">
        <v>0.62</v>
      </c>
      <c r="W90" s="4">
        <f t="shared" ref="W90:AJ90" si="198">$F$90/100*I90</f>
        <v>8.2861493421925395E-3</v>
      </c>
      <c r="X90" s="4">
        <f t="shared" si="198"/>
        <v>1.4204827443758641E-2</v>
      </c>
      <c r="Y90" s="4">
        <f t="shared" si="198"/>
        <v>2.012350554532474E-2</v>
      </c>
      <c r="Z90" s="4">
        <f t="shared" si="198"/>
        <v>2.1307241165637963E-2</v>
      </c>
      <c r="AA90" s="4">
        <f t="shared" si="198"/>
        <v>1.7756034304698302E-2</v>
      </c>
      <c r="AB90" s="4">
        <f t="shared" si="198"/>
        <v>1.065362058281898E-2</v>
      </c>
      <c r="AC90" s="4">
        <f t="shared" si="198"/>
        <v>1.1837356203132198E-3</v>
      </c>
      <c r="AD90" s="4">
        <f t="shared" si="198"/>
        <v>-1.302109182344542E-2</v>
      </c>
      <c r="AE90" s="4">
        <f t="shared" si="198"/>
        <v>-3.0777126128143723E-2</v>
      </c>
      <c r="AF90" s="4">
        <f t="shared" si="198"/>
        <v>-4.4981953571902364E-2</v>
      </c>
      <c r="AG90" s="4">
        <f t="shared" si="198"/>
        <v>-5.5635574154721347E-2</v>
      </c>
      <c r="AH90" s="4">
        <f t="shared" si="198"/>
        <v>-6.0370516635974224E-2</v>
      </c>
      <c r="AI90" s="4">
        <f t="shared" si="198"/>
        <v>-6.7472930357853553E-2</v>
      </c>
      <c r="AJ90" s="4">
        <f t="shared" si="198"/>
        <v>-7.3391608459419638E-2</v>
      </c>
      <c r="AK90" s="10">
        <f>$G$90+$H$90+I90+W90</f>
        <v>2.7782861493421924</v>
      </c>
      <c r="AL90" s="10">
        <f t="shared" ref="AL90:AX90" si="199">$G$90+$H$90+J90+X90</f>
        <v>2.7342048274437585</v>
      </c>
      <c r="AM90" s="10">
        <f t="shared" si="199"/>
        <v>2.6901235055453245</v>
      </c>
      <c r="AN90" s="10">
        <f t="shared" si="199"/>
        <v>2.6813072411656376</v>
      </c>
      <c r="AO90" s="10">
        <f t="shared" si="199"/>
        <v>2.7077560343046985</v>
      </c>
      <c r="AP90" s="10">
        <f t="shared" si="199"/>
        <v>2.7606536205828189</v>
      </c>
      <c r="AQ90" s="10">
        <f t="shared" si="199"/>
        <v>2.8311837356203133</v>
      </c>
      <c r="AR90" s="10">
        <f t="shared" si="199"/>
        <v>2.9369789081765543</v>
      </c>
      <c r="AS90" s="10">
        <f t="shared" si="199"/>
        <v>3.0692228738718561</v>
      </c>
      <c r="AT90" s="10">
        <f t="shared" si="199"/>
        <v>3.1750180464280975</v>
      </c>
      <c r="AU90" s="10">
        <f t="shared" si="199"/>
        <v>3.2543644258452789</v>
      </c>
      <c r="AV90" s="10">
        <f t="shared" si="199"/>
        <v>3.2896294833640254</v>
      </c>
      <c r="AW90" s="10">
        <f t="shared" si="199"/>
        <v>3.3425270696421467</v>
      </c>
      <c r="AX90" s="10">
        <f t="shared" si="199"/>
        <v>3.3866083915405802</v>
      </c>
    </row>
    <row r="91" spans="1:50" x14ac:dyDescent="0.3">
      <c r="A91" s="7">
        <v>9454050</v>
      </c>
      <c r="B91" s="8" t="s">
        <v>33</v>
      </c>
      <c r="C91" s="7">
        <v>54034</v>
      </c>
      <c r="D91" s="7">
        <v>60.558300000000003</v>
      </c>
      <c r="E91" s="7">
        <v>-145.755</v>
      </c>
      <c r="F91" s="17">
        <v>8.7693645506611499</v>
      </c>
      <c r="G91" s="14">
        <v>1.78</v>
      </c>
      <c r="H91" s="14">
        <v>1.52</v>
      </c>
      <c r="I91" s="7">
        <v>0.1</v>
      </c>
      <c r="J91" s="7">
        <v>0.16</v>
      </c>
      <c r="K91" s="7">
        <v>0.22999999999999998</v>
      </c>
      <c r="L91" s="7">
        <v>0.34</v>
      </c>
      <c r="M91" s="7">
        <v>0.48000000000000004</v>
      </c>
      <c r="N91" s="7">
        <v>0.64</v>
      </c>
      <c r="O91" s="7">
        <v>0.83000000000000007</v>
      </c>
      <c r="P91" s="7">
        <v>1.05</v>
      </c>
      <c r="Q91" s="7">
        <v>1.3</v>
      </c>
      <c r="R91" s="7">
        <v>1.51</v>
      </c>
      <c r="S91" s="7">
        <v>1.68</v>
      </c>
      <c r="T91" s="7">
        <v>1.87</v>
      </c>
      <c r="U91" s="7">
        <v>2.02</v>
      </c>
      <c r="V91" s="7">
        <v>2.1800000000000002</v>
      </c>
      <c r="W91" s="4">
        <f t="shared" ref="W91:AJ91" si="200">$F$91/100*I91</f>
        <v>8.7693645506611503E-3</v>
      </c>
      <c r="X91" s="4">
        <f t="shared" si="200"/>
        <v>1.4030983281057841E-2</v>
      </c>
      <c r="Y91" s="4">
        <f t="shared" si="200"/>
        <v>2.0169538466520646E-2</v>
      </c>
      <c r="Z91" s="4">
        <f t="shared" si="200"/>
        <v>2.9815839472247915E-2</v>
      </c>
      <c r="AA91" s="4">
        <f t="shared" si="200"/>
        <v>4.2092949843173522E-2</v>
      </c>
      <c r="AB91" s="4">
        <f t="shared" si="200"/>
        <v>5.6123933124231362E-2</v>
      </c>
      <c r="AC91" s="4">
        <f t="shared" si="200"/>
        <v>7.2785725770487558E-2</v>
      </c>
      <c r="AD91" s="4">
        <f t="shared" si="200"/>
        <v>9.2078327781942082E-2</v>
      </c>
      <c r="AE91" s="4">
        <f t="shared" si="200"/>
        <v>0.11400173915859496</v>
      </c>
      <c r="AF91" s="4">
        <f t="shared" si="200"/>
        <v>0.13241740471498337</v>
      </c>
      <c r="AG91" s="4">
        <f t="shared" si="200"/>
        <v>0.14732532445110733</v>
      </c>
      <c r="AH91" s="4">
        <f t="shared" si="200"/>
        <v>0.16398711709736352</v>
      </c>
      <c r="AI91" s="4">
        <f t="shared" si="200"/>
        <v>0.17714116392335524</v>
      </c>
      <c r="AJ91" s="4">
        <f t="shared" si="200"/>
        <v>0.19117214720441308</v>
      </c>
      <c r="AK91" s="10">
        <f>$G$91+$H$91+I91+W91</f>
        <v>3.4087693645506612</v>
      </c>
      <c r="AL91" s="10">
        <f t="shared" ref="AL91:AX91" si="201">$G$91+$H$91+J91+X91</f>
        <v>3.4740309832810579</v>
      </c>
      <c r="AM91" s="10">
        <f t="shared" si="201"/>
        <v>3.5501695384665206</v>
      </c>
      <c r="AN91" s="10">
        <f t="shared" si="201"/>
        <v>3.6698158394722475</v>
      </c>
      <c r="AO91" s="10">
        <f t="shared" si="201"/>
        <v>3.8220929498431735</v>
      </c>
      <c r="AP91" s="10">
        <f t="shared" si="201"/>
        <v>3.9961239331242311</v>
      </c>
      <c r="AQ91" s="10">
        <f t="shared" si="201"/>
        <v>4.2027857257704877</v>
      </c>
      <c r="AR91" s="10">
        <f t="shared" si="201"/>
        <v>4.4420783277819416</v>
      </c>
      <c r="AS91" s="10">
        <f t="shared" si="201"/>
        <v>4.7140017391585944</v>
      </c>
      <c r="AT91" s="10">
        <f t="shared" si="201"/>
        <v>4.9424174047149831</v>
      </c>
      <c r="AU91" s="10">
        <f t="shared" si="201"/>
        <v>5.1273253244511068</v>
      </c>
      <c r="AV91" s="10">
        <f t="shared" si="201"/>
        <v>5.3339871170973634</v>
      </c>
      <c r="AW91" s="10">
        <f t="shared" si="201"/>
        <v>5.4971411639233558</v>
      </c>
      <c r="AX91" s="10">
        <f t="shared" si="201"/>
        <v>5.6711721472044134</v>
      </c>
    </row>
    <row r="92" spans="1:50" x14ac:dyDescent="0.3">
      <c r="A92" s="7">
        <v>9454240</v>
      </c>
      <c r="B92" s="8" t="s">
        <v>17</v>
      </c>
      <c r="C92" s="7">
        <v>54034</v>
      </c>
      <c r="D92" s="7">
        <v>61.124194000000003</v>
      </c>
      <c r="E92" s="7">
        <v>-146.3631</v>
      </c>
      <c r="F92" s="17">
        <v>-1.77105564773512</v>
      </c>
      <c r="G92" s="4">
        <v>1.72</v>
      </c>
      <c r="H92" s="4">
        <v>1.48</v>
      </c>
      <c r="I92" s="7">
        <v>-0.02</v>
      </c>
      <c r="J92" s="7">
        <v>-0.05</v>
      </c>
      <c r="K92" s="7">
        <v>-0.06</v>
      </c>
      <c r="L92" s="7">
        <v>-3.0000000000000002E-2</v>
      </c>
      <c r="M92" s="7">
        <v>0.02</v>
      </c>
      <c r="N92" s="7">
        <v>9.0000000000000011E-2</v>
      </c>
      <c r="O92" s="7">
        <v>0.19999999999999998</v>
      </c>
      <c r="P92" s="7">
        <v>0.31</v>
      </c>
      <c r="Q92" s="7">
        <v>0.47000000000000003</v>
      </c>
      <c r="R92" s="7">
        <v>0.59</v>
      </c>
      <c r="S92" s="7">
        <v>0.67</v>
      </c>
      <c r="T92" s="7">
        <v>0.76</v>
      </c>
      <c r="U92" s="7">
        <v>0.83000000000000007</v>
      </c>
      <c r="V92" s="7">
        <v>0.91</v>
      </c>
      <c r="W92" s="4">
        <f t="shared" ref="W92:AJ92" si="202">$F$92/100*I92</f>
        <v>3.5421112954702399E-4</v>
      </c>
      <c r="X92" s="4">
        <f t="shared" si="202"/>
        <v>8.8552782386756E-4</v>
      </c>
      <c r="Y92" s="4">
        <f t="shared" si="202"/>
        <v>1.0626333886410719E-3</v>
      </c>
      <c r="Z92" s="4">
        <f t="shared" si="202"/>
        <v>5.3131669432053606E-4</v>
      </c>
      <c r="AA92" s="4">
        <f t="shared" si="202"/>
        <v>-3.5421112954702399E-4</v>
      </c>
      <c r="AB92" s="4">
        <f t="shared" si="202"/>
        <v>-1.5939500829616081E-3</v>
      </c>
      <c r="AC92" s="4">
        <f t="shared" si="202"/>
        <v>-3.5421112954702396E-3</v>
      </c>
      <c r="AD92" s="4">
        <f t="shared" si="202"/>
        <v>-5.4902725079788717E-3</v>
      </c>
      <c r="AE92" s="4">
        <f t="shared" si="202"/>
        <v>-8.323961544355064E-3</v>
      </c>
      <c r="AF92" s="4">
        <f t="shared" si="202"/>
        <v>-1.0449228321637206E-2</v>
      </c>
      <c r="AG92" s="4">
        <f t="shared" si="202"/>
        <v>-1.1866072839825305E-2</v>
      </c>
      <c r="AH92" s="4">
        <f t="shared" si="202"/>
        <v>-1.3460022922786911E-2</v>
      </c>
      <c r="AI92" s="4">
        <f t="shared" si="202"/>
        <v>-1.4699761876201497E-2</v>
      </c>
      <c r="AJ92" s="4">
        <f t="shared" si="202"/>
        <v>-1.6116606394389592E-2</v>
      </c>
      <c r="AK92" s="10">
        <f>$G$92+$H$92+I92+W92</f>
        <v>3.1803542111295471</v>
      </c>
      <c r="AL92" s="10">
        <f t="shared" ref="AL92:AX92" si="203">$G$92+$H$92+J92+X92</f>
        <v>3.1508855278238679</v>
      </c>
      <c r="AM92" s="10">
        <f t="shared" si="203"/>
        <v>3.1410626333886413</v>
      </c>
      <c r="AN92" s="10">
        <f t="shared" si="203"/>
        <v>3.170531316694321</v>
      </c>
      <c r="AO92" s="10">
        <f t="shared" si="203"/>
        <v>3.2196457888704533</v>
      </c>
      <c r="AP92" s="10">
        <f t="shared" si="203"/>
        <v>3.2884060499170382</v>
      </c>
      <c r="AQ92" s="10">
        <f t="shared" si="203"/>
        <v>3.3964578887045302</v>
      </c>
      <c r="AR92" s="10">
        <f t="shared" si="203"/>
        <v>3.5045097274920214</v>
      </c>
      <c r="AS92" s="10">
        <f t="shared" si="203"/>
        <v>3.6616760384556453</v>
      </c>
      <c r="AT92" s="10">
        <f t="shared" si="203"/>
        <v>3.779550771678363</v>
      </c>
      <c r="AU92" s="10">
        <f t="shared" si="203"/>
        <v>3.8581339271601749</v>
      </c>
      <c r="AV92" s="10">
        <f t="shared" si="203"/>
        <v>3.9465399770772129</v>
      </c>
      <c r="AW92" s="10">
        <f t="shared" si="203"/>
        <v>4.0153002381237988</v>
      </c>
      <c r="AX92" s="10">
        <f t="shared" si="203"/>
        <v>4.0938833936056112</v>
      </c>
    </row>
    <row r="93" spans="1:50" x14ac:dyDescent="0.3">
      <c r="A93" s="7">
        <v>9455090</v>
      </c>
      <c r="B93" s="8" t="s">
        <v>18</v>
      </c>
      <c r="C93" s="7">
        <v>53671</v>
      </c>
      <c r="D93" s="7">
        <v>60.12</v>
      </c>
      <c r="E93" s="7">
        <v>-149.42666700000001</v>
      </c>
      <c r="F93" s="17">
        <v>-2.6673139335584399</v>
      </c>
      <c r="G93" s="4">
        <v>1.55</v>
      </c>
      <c r="H93" s="4">
        <v>1.49</v>
      </c>
      <c r="I93" s="7">
        <v>0</v>
      </c>
      <c r="J93" s="7">
        <v>-9.9999999999999985E-3</v>
      </c>
      <c r="K93" s="7">
        <v>0</v>
      </c>
      <c r="L93" s="7">
        <v>0.04</v>
      </c>
      <c r="M93" s="7">
        <v>0.11</v>
      </c>
      <c r="N93" s="7">
        <v>0.19999999999999998</v>
      </c>
      <c r="O93" s="7">
        <v>0.34</v>
      </c>
      <c r="P93" s="7">
        <v>0.48000000000000004</v>
      </c>
      <c r="Q93" s="7">
        <v>0.65</v>
      </c>
      <c r="R93" s="7">
        <v>0.8</v>
      </c>
      <c r="S93" s="7">
        <v>0.9</v>
      </c>
      <c r="T93" s="7">
        <v>1.01</v>
      </c>
      <c r="U93" s="7">
        <v>1.1100000000000001</v>
      </c>
      <c r="V93" s="7">
        <v>1.19</v>
      </c>
      <c r="W93" s="4">
        <f t="shared" ref="W93:AJ93" si="204">$F$93/100*I93</f>
        <v>0</v>
      </c>
      <c r="X93" s="4">
        <f t="shared" si="204"/>
        <v>2.6673139335584397E-4</v>
      </c>
      <c r="Y93" s="4">
        <f t="shared" si="204"/>
        <v>0</v>
      </c>
      <c r="Z93" s="4">
        <f t="shared" si="204"/>
        <v>-1.0669255734233761E-3</v>
      </c>
      <c r="AA93" s="4">
        <f t="shared" si="204"/>
        <v>-2.934045326914284E-3</v>
      </c>
      <c r="AB93" s="4">
        <f t="shared" si="204"/>
        <v>-5.3346278671168789E-3</v>
      </c>
      <c r="AC93" s="4">
        <f t="shared" si="204"/>
        <v>-9.068867374098696E-3</v>
      </c>
      <c r="AD93" s="4">
        <f t="shared" si="204"/>
        <v>-1.2803106881080512E-2</v>
      </c>
      <c r="AE93" s="4">
        <f t="shared" si="204"/>
        <v>-1.7337540568129861E-2</v>
      </c>
      <c r="AF93" s="4">
        <f t="shared" si="204"/>
        <v>-2.1338511468467519E-2</v>
      </c>
      <c r="AG93" s="4">
        <f t="shared" si="204"/>
        <v>-2.4005825402025959E-2</v>
      </c>
      <c r="AH93" s="4">
        <f t="shared" si="204"/>
        <v>-2.6939870728940243E-2</v>
      </c>
      <c r="AI93" s="4">
        <f t="shared" si="204"/>
        <v>-2.9607184662498686E-2</v>
      </c>
      <c r="AJ93" s="4">
        <f t="shared" si="204"/>
        <v>-3.1741035809345432E-2</v>
      </c>
      <c r="AK93" s="10">
        <f>$G$93+$H$93+I93+W93</f>
        <v>3.04</v>
      </c>
      <c r="AL93" s="10">
        <f t="shared" ref="AL93:AX93" si="205">$G$93+$H$93+J93+X93</f>
        <v>3.0302667313933562</v>
      </c>
      <c r="AM93" s="10">
        <f t="shared" si="205"/>
        <v>3.04</v>
      </c>
      <c r="AN93" s="10">
        <f t="shared" si="205"/>
        <v>3.0789330744265766</v>
      </c>
      <c r="AO93" s="10">
        <f t="shared" si="205"/>
        <v>3.1470659546730855</v>
      </c>
      <c r="AP93" s="10">
        <f t="shared" si="205"/>
        <v>3.2346653721328833</v>
      </c>
      <c r="AQ93" s="10">
        <f t="shared" si="205"/>
        <v>3.370931132625901</v>
      </c>
      <c r="AR93" s="10">
        <f t="shared" si="205"/>
        <v>3.5071968931189197</v>
      </c>
      <c r="AS93" s="10">
        <f t="shared" si="205"/>
        <v>3.6726624594318702</v>
      </c>
      <c r="AT93" s="10">
        <f t="shared" si="205"/>
        <v>3.8186614885315322</v>
      </c>
      <c r="AU93" s="10">
        <f t="shared" si="205"/>
        <v>3.9159941745979738</v>
      </c>
      <c r="AV93" s="10">
        <f t="shared" si="205"/>
        <v>4.0230601292710597</v>
      </c>
      <c r="AW93" s="10">
        <f t="shared" si="205"/>
        <v>4.1203928153375013</v>
      </c>
      <c r="AX93" s="10">
        <f t="shared" si="205"/>
        <v>4.1982589641906554</v>
      </c>
    </row>
    <row r="94" spans="1:50" x14ac:dyDescent="0.3">
      <c r="A94" s="7">
        <v>9455500</v>
      </c>
      <c r="B94" s="8" t="s">
        <v>13</v>
      </c>
      <c r="C94" s="7">
        <v>53308</v>
      </c>
      <c r="D94" s="7">
        <v>59.440497999999998</v>
      </c>
      <c r="E94" s="7">
        <v>-151.71989400000001</v>
      </c>
      <c r="F94" s="17">
        <v>-8.2350735191902196</v>
      </c>
      <c r="G94" s="4">
        <v>2.59</v>
      </c>
      <c r="H94" s="4">
        <v>2.0499999999999998</v>
      </c>
      <c r="I94" s="7">
        <v>-0.09</v>
      </c>
      <c r="J94" s="7">
        <v>-0.16</v>
      </c>
      <c r="K94" s="7">
        <v>-0.22</v>
      </c>
      <c r="L94" s="7">
        <v>-0.24000000000000002</v>
      </c>
      <c r="M94" s="7">
        <v>-0.23</v>
      </c>
      <c r="N94" s="7">
        <v>-0.19</v>
      </c>
      <c r="O94" s="7">
        <v>-0.12000000000000001</v>
      </c>
      <c r="P94" s="7">
        <v>-0.02</v>
      </c>
      <c r="Q94" s="7">
        <v>0.1</v>
      </c>
      <c r="R94" s="7">
        <v>0.19</v>
      </c>
      <c r="S94" s="7">
        <v>0.24</v>
      </c>
      <c r="T94" s="7">
        <v>0.29000000000000004</v>
      </c>
      <c r="U94" s="7">
        <v>0.32</v>
      </c>
      <c r="V94" s="7">
        <v>0.35000000000000003</v>
      </c>
      <c r="W94" s="4">
        <f t="shared" ref="W94:AJ94" si="206">$F$94/100*I94</f>
        <v>7.4115661672711974E-3</v>
      </c>
      <c r="X94" s="4">
        <f t="shared" si="206"/>
        <v>1.3176117630704351E-2</v>
      </c>
      <c r="Y94" s="4">
        <f t="shared" si="206"/>
        <v>1.8117161742218484E-2</v>
      </c>
      <c r="Z94" s="4">
        <f t="shared" si="206"/>
        <v>1.976417644605653E-2</v>
      </c>
      <c r="AA94" s="4">
        <f t="shared" si="206"/>
        <v>1.8940669094137507E-2</v>
      </c>
      <c r="AB94" s="4">
        <f t="shared" si="206"/>
        <v>1.5646639686461416E-2</v>
      </c>
      <c r="AC94" s="4">
        <f t="shared" si="206"/>
        <v>9.8820882230282649E-3</v>
      </c>
      <c r="AD94" s="4">
        <f t="shared" si="206"/>
        <v>1.6470147038380439E-3</v>
      </c>
      <c r="AE94" s="4">
        <f t="shared" si="206"/>
        <v>-8.2350735191902193E-3</v>
      </c>
      <c r="AF94" s="4">
        <f t="shared" si="206"/>
        <v>-1.5646639686461416E-2</v>
      </c>
      <c r="AG94" s="4">
        <f t="shared" si="206"/>
        <v>-1.9764176446056526E-2</v>
      </c>
      <c r="AH94" s="4">
        <f t="shared" si="206"/>
        <v>-2.388171320565164E-2</v>
      </c>
      <c r="AI94" s="4">
        <f t="shared" si="206"/>
        <v>-2.6352235261408702E-2</v>
      </c>
      <c r="AJ94" s="4">
        <f t="shared" si="206"/>
        <v>-2.882275731716577E-2</v>
      </c>
      <c r="AK94" s="10">
        <f>$G$94+$H$94+I94+W94</f>
        <v>4.5574115661672714</v>
      </c>
      <c r="AL94" s="10">
        <f t="shared" ref="AL94:AX94" si="207">$G$94+$H$94+J94+X94</f>
        <v>4.4931761176307035</v>
      </c>
      <c r="AM94" s="10">
        <f t="shared" si="207"/>
        <v>4.4381171617422188</v>
      </c>
      <c r="AN94" s="10">
        <f t="shared" si="207"/>
        <v>4.4197641764460558</v>
      </c>
      <c r="AO94" s="10">
        <f t="shared" si="207"/>
        <v>4.4289406690941364</v>
      </c>
      <c r="AP94" s="10">
        <f t="shared" si="207"/>
        <v>4.4656466396864607</v>
      </c>
      <c r="AQ94" s="10">
        <f t="shared" si="207"/>
        <v>4.5298820882230277</v>
      </c>
      <c r="AR94" s="10">
        <f t="shared" si="207"/>
        <v>4.6216470147038384</v>
      </c>
      <c r="AS94" s="10">
        <f t="shared" si="207"/>
        <v>4.7317649264808095</v>
      </c>
      <c r="AT94" s="10">
        <f t="shared" si="207"/>
        <v>4.8143533603135387</v>
      </c>
      <c r="AU94" s="10">
        <f t="shared" si="207"/>
        <v>4.8602358235539436</v>
      </c>
      <c r="AV94" s="10">
        <f t="shared" si="207"/>
        <v>4.9061182867943485</v>
      </c>
      <c r="AW94" s="10">
        <f t="shared" si="207"/>
        <v>4.9336477647385912</v>
      </c>
      <c r="AX94" s="10">
        <f t="shared" si="207"/>
        <v>4.9611772426828331</v>
      </c>
    </row>
    <row r="95" spans="1:50" x14ac:dyDescent="0.3">
      <c r="A95" s="7">
        <v>9455760</v>
      </c>
      <c r="B95" s="8" t="s">
        <v>11</v>
      </c>
      <c r="C95" s="7">
        <v>54029</v>
      </c>
      <c r="D95" s="7">
        <v>60.683332999999998</v>
      </c>
      <c r="E95" s="7">
        <v>-151.398056</v>
      </c>
      <c r="F95" s="12">
        <v>-5.2733881747594182</v>
      </c>
      <c r="G95" s="4">
        <v>2.82</v>
      </c>
      <c r="H95" s="4">
        <v>1.77</v>
      </c>
      <c r="I95" s="7">
        <v>-0.15000000000000002</v>
      </c>
      <c r="J95" s="7">
        <v>-0.26</v>
      </c>
      <c r="K95" s="7">
        <v>-0.36</v>
      </c>
      <c r="L95" s="7">
        <v>-0.42</v>
      </c>
      <c r="M95" s="7">
        <v>-0.45999999999999996</v>
      </c>
      <c r="N95" s="7">
        <v>-0.48</v>
      </c>
      <c r="O95" s="7">
        <v>-0.45999999999999996</v>
      </c>
      <c r="P95" s="7">
        <v>-0.43</v>
      </c>
      <c r="Q95" s="7">
        <v>-0.39999999999999997</v>
      </c>
      <c r="R95" s="7">
        <v>-0.37</v>
      </c>
      <c r="S95" s="7">
        <v>-0.37</v>
      </c>
      <c r="T95" s="7">
        <v>-0.37</v>
      </c>
      <c r="U95" s="7">
        <v>-0.38999999999999996</v>
      </c>
      <c r="V95" s="7">
        <v>-0.44999999999999996</v>
      </c>
      <c r="W95" s="4">
        <f t="shared" ref="W95:AJ95" si="208">$F$95/100*I95</f>
        <v>7.9100822621391287E-3</v>
      </c>
      <c r="X95" s="4">
        <f t="shared" si="208"/>
        <v>1.3710809254374488E-2</v>
      </c>
      <c r="Y95" s="4">
        <f t="shared" si="208"/>
        <v>1.8984197429133907E-2</v>
      </c>
      <c r="Z95" s="4">
        <f t="shared" si="208"/>
        <v>2.2148230333989556E-2</v>
      </c>
      <c r="AA95" s="4">
        <f t="shared" si="208"/>
        <v>2.4257585603893322E-2</v>
      </c>
      <c r="AB95" s="4">
        <f t="shared" si="208"/>
        <v>2.5312263238845209E-2</v>
      </c>
      <c r="AC95" s="4">
        <f t="shared" si="208"/>
        <v>2.4257585603893322E-2</v>
      </c>
      <c r="AD95" s="4">
        <f t="shared" si="208"/>
        <v>2.2675569151465499E-2</v>
      </c>
      <c r="AE95" s="4">
        <f t="shared" si="208"/>
        <v>2.1093552699037673E-2</v>
      </c>
      <c r="AF95" s="4">
        <f t="shared" si="208"/>
        <v>1.9511536246609847E-2</v>
      </c>
      <c r="AG95" s="4">
        <f t="shared" si="208"/>
        <v>1.9511536246609847E-2</v>
      </c>
      <c r="AH95" s="4">
        <f t="shared" si="208"/>
        <v>1.9511536246609847E-2</v>
      </c>
      <c r="AI95" s="4">
        <f t="shared" si="208"/>
        <v>2.056621388156173E-2</v>
      </c>
      <c r="AJ95" s="4">
        <f t="shared" si="208"/>
        <v>2.3730246786417379E-2</v>
      </c>
      <c r="AK95" s="10">
        <f>$G$95+$H$95+I95+W95</f>
        <v>4.4479100822621387</v>
      </c>
      <c r="AL95" s="10">
        <f t="shared" ref="AL95:AX95" si="209">$G$95+$H$95+J95+X95</f>
        <v>4.3437108092543744</v>
      </c>
      <c r="AM95" s="10">
        <f t="shared" si="209"/>
        <v>4.2489841974291336</v>
      </c>
      <c r="AN95" s="10">
        <f t="shared" si="209"/>
        <v>4.1921482303339896</v>
      </c>
      <c r="AO95" s="10">
        <f t="shared" si="209"/>
        <v>4.1542575856038928</v>
      </c>
      <c r="AP95" s="10">
        <f t="shared" si="209"/>
        <v>4.1353122632388448</v>
      </c>
      <c r="AQ95" s="10">
        <f t="shared" si="209"/>
        <v>4.1542575856038928</v>
      </c>
      <c r="AR95" s="10">
        <f t="shared" si="209"/>
        <v>4.1826755691514652</v>
      </c>
      <c r="AS95" s="10">
        <f t="shared" si="209"/>
        <v>4.2110935526990367</v>
      </c>
      <c r="AT95" s="10">
        <f t="shared" si="209"/>
        <v>4.23951153624661</v>
      </c>
      <c r="AU95" s="10">
        <f t="shared" si="209"/>
        <v>4.23951153624661</v>
      </c>
      <c r="AV95" s="10">
        <f t="shared" si="209"/>
        <v>4.23951153624661</v>
      </c>
      <c r="AW95" s="10">
        <f t="shared" si="209"/>
        <v>4.2205662138815621</v>
      </c>
      <c r="AX95" s="10">
        <f t="shared" si="209"/>
        <v>4.1637302467864172</v>
      </c>
    </row>
    <row r="96" spans="1:50" x14ac:dyDescent="0.3">
      <c r="A96" s="7">
        <v>9455920</v>
      </c>
      <c r="B96" s="8" t="s">
        <v>14</v>
      </c>
      <c r="C96" s="7">
        <v>54030</v>
      </c>
      <c r="D96" s="7">
        <v>61.237499999999997</v>
      </c>
      <c r="E96" s="7">
        <v>-149.8904</v>
      </c>
      <c r="F96" s="17">
        <v>0.92352902641204104</v>
      </c>
      <c r="G96" s="4">
        <v>3.87</v>
      </c>
      <c r="H96" s="4">
        <v>1.71</v>
      </c>
      <c r="I96" s="7">
        <v>-3.9999999999999994E-2</v>
      </c>
      <c r="J96" s="7">
        <v>-6.9999999999999993E-2</v>
      </c>
      <c r="K96" s="7">
        <v>-0.09</v>
      </c>
      <c r="L96" s="7">
        <v>-0.08</v>
      </c>
      <c r="M96" s="7">
        <v>-0.05</v>
      </c>
      <c r="N96" s="7">
        <v>0</v>
      </c>
      <c r="O96" s="7">
        <v>0.06</v>
      </c>
      <c r="P96" s="7">
        <v>0.13999999999999999</v>
      </c>
      <c r="Q96" s="7">
        <v>0.22</v>
      </c>
      <c r="R96" s="7">
        <v>0.31</v>
      </c>
      <c r="S96" s="7">
        <v>0.37</v>
      </c>
      <c r="T96" s="7">
        <v>0.4</v>
      </c>
      <c r="U96" s="7">
        <v>0.42000000000000004</v>
      </c>
      <c r="V96" s="7">
        <v>0.44</v>
      </c>
      <c r="W96" s="4">
        <f t="shared" ref="W96:AJ96" si="210">$F$96/100*I96</f>
        <v>-3.6941161056481631E-4</v>
      </c>
      <c r="X96" s="4">
        <f t="shared" si="210"/>
        <v>-6.4647031848842856E-4</v>
      </c>
      <c r="Y96" s="4">
        <f t="shared" si="210"/>
        <v>-8.3117612377083688E-4</v>
      </c>
      <c r="Z96" s="4">
        <f t="shared" si="210"/>
        <v>-7.3882322112963283E-4</v>
      </c>
      <c r="AA96" s="4">
        <f t="shared" si="210"/>
        <v>-4.6176451320602052E-4</v>
      </c>
      <c r="AB96" s="4">
        <f t="shared" si="210"/>
        <v>0</v>
      </c>
      <c r="AC96" s="4">
        <f t="shared" si="210"/>
        <v>5.5411741584722451E-4</v>
      </c>
      <c r="AD96" s="4">
        <f t="shared" si="210"/>
        <v>1.2929406369768571E-3</v>
      </c>
      <c r="AE96" s="4">
        <f t="shared" si="210"/>
        <v>2.0317638581064902E-3</v>
      </c>
      <c r="AF96" s="4">
        <f t="shared" si="210"/>
        <v>2.8629399818773269E-3</v>
      </c>
      <c r="AG96" s="4">
        <f t="shared" si="210"/>
        <v>3.4170573977245515E-3</v>
      </c>
      <c r="AH96" s="4">
        <f t="shared" si="210"/>
        <v>3.6941161056481642E-3</v>
      </c>
      <c r="AI96" s="4">
        <f t="shared" si="210"/>
        <v>3.8788219109305725E-3</v>
      </c>
      <c r="AJ96" s="4">
        <f t="shared" si="210"/>
        <v>4.0635277162129804E-3</v>
      </c>
      <c r="AK96" s="10">
        <f>$G$96+$H$96+I96+W96</f>
        <v>5.5396305883894348</v>
      </c>
      <c r="AL96" s="10">
        <f t="shared" ref="AL96:AX96" si="211">$G$96+$H$96+J96+X96</f>
        <v>5.509353529681511</v>
      </c>
      <c r="AM96" s="10">
        <f t="shared" si="211"/>
        <v>5.4891688238762297</v>
      </c>
      <c r="AN96" s="10">
        <f t="shared" si="211"/>
        <v>5.4992611767788704</v>
      </c>
      <c r="AO96" s="10">
        <f t="shared" si="211"/>
        <v>5.5295382354867941</v>
      </c>
      <c r="AP96" s="10">
        <f t="shared" si="211"/>
        <v>5.58</v>
      </c>
      <c r="AQ96" s="10">
        <f t="shared" si="211"/>
        <v>5.6405541174158467</v>
      </c>
      <c r="AR96" s="10">
        <f t="shared" si="211"/>
        <v>5.7212929406369764</v>
      </c>
      <c r="AS96" s="10">
        <f t="shared" si="211"/>
        <v>5.802031763858106</v>
      </c>
      <c r="AT96" s="10">
        <f t="shared" si="211"/>
        <v>5.8928629399818773</v>
      </c>
      <c r="AU96" s="10">
        <f t="shared" si="211"/>
        <v>5.9534170573977248</v>
      </c>
      <c r="AV96" s="10">
        <f t="shared" si="211"/>
        <v>5.9836941161056485</v>
      </c>
      <c r="AW96" s="10">
        <f t="shared" si="211"/>
        <v>6.0038788219109307</v>
      </c>
      <c r="AX96" s="10">
        <f t="shared" si="211"/>
        <v>6.0240635277162138</v>
      </c>
    </row>
    <row r="97" spans="1:50" x14ac:dyDescent="0.3">
      <c r="A97" s="7">
        <v>9457292</v>
      </c>
      <c r="B97" s="8" t="s">
        <v>16</v>
      </c>
      <c r="C97" s="7">
        <v>52947</v>
      </c>
      <c r="D97" s="7">
        <v>57.730277999999998</v>
      </c>
      <c r="E97" s="7">
        <v>-152.51388900000001</v>
      </c>
      <c r="F97" s="12">
        <v>9.3003045427218183</v>
      </c>
      <c r="G97" s="4">
        <v>1.3</v>
      </c>
      <c r="H97" s="4">
        <v>1.32</v>
      </c>
      <c r="I97" s="7">
        <v>-0.06</v>
      </c>
      <c r="J97" s="7">
        <v>-0.11</v>
      </c>
      <c r="K97" s="7">
        <v>-0.15000000000000002</v>
      </c>
      <c r="L97" s="7">
        <v>-0.14000000000000001</v>
      </c>
      <c r="M97" s="7">
        <v>-9.9999999999999992E-2</v>
      </c>
      <c r="N97" s="7">
        <v>-0.02</v>
      </c>
      <c r="O97" s="7">
        <v>0.08</v>
      </c>
      <c r="P97" s="7">
        <v>0.19999999999999998</v>
      </c>
      <c r="Q97" s="7">
        <v>0.38</v>
      </c>
      <c r="R97" s="7">
        <v>0.5</v>
      </c>
      <c r="S97" s="7">
        <v>0.61</v>
      </c>
      <c r="T97" s="7">
        <v>0.67</v>
      </c>
      <c r="U97" s="7">
        <v>0.74</v>
      </c>
      <c r="V97" s="7">
        <v>0.79</v>
      </c>
      <c r="W97" s="4">
        <f t="shared" ref="W97:AJ97" si="212">$F$97/100*I97</f>
        <v>-5.5801827256330904E-3</v>
      </c>
      <c r="X97" s="4">
        <f t="shared" si="212"/>
        <v>-1.0230334996994E-2</v>
      </c>
      <c r="Y97" s="4">
        <f t="shared" si="212"/>
        <v>-1.395045681408273E-2</v>
      </c>
      <c r="Z97" s="4">
        <f t="shared" si="212"/>
        <v>-1.3020426359810548E-2</v>
      </c>
      <c r="AA97" s="4">
        <f t="shared" si="212"/>
        <v>-9.3003045427218177E-3</v>
      </c>
      <c r="AB97" s="4">
        <f t="shared" si="212"/>
        <v>-1.8600609085443636E-3</v>
      </c>
      <c r="AC97" s="4">
        <f t="shared" si="212"/>
        <v>7.4402436341774545E-3</v>
      </c>
      <c r="AD97" s="4">
        <f t="shared" si="212"/>
        <v>1.8600609085443635E-2</v>
      </c>
      <c r="AE97" s="4">
        <f t="shared" si="212"/>
        <v>3.5341157262342909E-2</v>
      </c>
      <c r="AF97" s="4">
        <f t="shared" si="212"/>
        <v>4.6501522713609092E-2</v>
      </c>
      <c r="AG97" s="4">
        <f t="shared" si="212"/>
        <v>5.6731857710603094E-2</v>
      </c>
      <c r="AH97" s="4">
        <f t="shared" si="212"/>
        <v>6.2312040436236185E-2</v>
      </c>
      <c r="AI97" s="4">
        <f t="shared" si="212"/>
        <v>6.8822253616141457E-2</v>
      </c>
      <c r="AJ97" s="4">
        <f t="shared" si="212"/>
        <v>7.3472405887502368E-2</v>
      </c>
      <c r="AK97" s="10">
        <f>$G$97+$H$97+I97+W97</f>
        <v>2.5544198172743671</v>
      </c>
      <c r="AL97" s="10">
        <f t="shared" ref="AL97:AX97" si="213">$G$97+$H$97+J97+X97</f>
        <v>2.4997696650030061</v>
      </c>
      <c r="AM97" s="10">
        <f t="shared" si="213"/>
        <v>2.4560495431859173</v>
      </c>
      <c r="AN97" s="10">
        <f t="shared" si="213"/>
        <v>2.4669795736401894</v>
      </c>
      <c r="AO97" s="10">
        <f t="shared" si="213"/>
        <v>2.5106996954572782</v>
      </c>
      <c r="AP97" s="10">
        <f t="shared" si="213"/>
        <v>2.5981399390914559</v>
      </c>
      <c r="AQ97" s="10">
        <f t="shared" si="213"/>
        <v>2.7074402436341778</v>
      </c>
      <c r="AR97" s="10">
        <f t="shared" si="213"/>
        <v>2.8386006090854439</v>
      </c>
      <c r="AS97" s="10">
        <f t="shared" si="213"/>
        <v>3.035341157262343</v>
      </c>
      <c r="AT97" s="10">
        <f t="shared" si="213"/>
        <v>3.1665015227136091</v>
      </c>
      <c r="AU97" s="10">
        <f t="shared" si="213"/>
        <v>3.2867318577106031</v>
      </c>
      <c r="AV97" s="10">
        <f t="shared" si="213"/>
        <v>3.3523120404362361</v>
      </c>
      <c r="AW97" s="10">
        <f t="shared" si="213"/>
        <v>3.4288222536161417</v>
      </c>
      <c r="AX97" s="10">
        <f t="shared" si="213"/>
        <v>3.4834724058875026</v>
      </c>
    </row>
    <row r="98" spans="1:50" x14ac:dyDescent="0.3">
      <c r="A98" s="7">
        <v>9459450</v>
      </c>
      <c r="B98" s="8" t="s">
        <v>40</v>
      </c>
      <c r="C98" s="7">
        <v>51859</v>
      </c>
      <c r="D98" s="7">
        <v>55.331719999999997</v>
      </c>
      <c r="E98" s="7">
        <v>-160.5043</v>
      </c>
      <c r="F98" s="17">
        <v>13.4843986576224</v>
      </c>
      <c r="G98" s="4">
        <v>1.02</v>
      </c>
      <c r="H98" s="4">
        <v>1.34</v>
      </c>
      <c r="I98" s="7">
        <v>9.0000000000000011E-2</v>
      </c>
      <c r="J98" s="7">
        <v>0.13</v>
      </c>
      <c r="K98" s="7">
        <v>0.19999999999999998</v>
      </c>
      <c r="L98" s="7">
        <v>0.30000000000000004</v>
      </c>
      <c r="M98" s="7">
        <v>0.45</v>
      </c>
      <c r="N98" s="7">
        <v>0.65</v>
      </c>
      <c r="O98" s="7">
        <v>0.87</v>
      </c>
      <c r="P98" s="7">
        <v>1.1100000000000001</v>
      </c>
      <c r="Q98" s="7">
        <v>1.3900000000000001</v>
      </c>
      <c r="R98" s="7">
        <v>1.6400000000000001</v>
      </c>
      <c r="S98" s="7">
        <v>1.84</v>
      </c>
      <c r="T98" s="7">
        <v>2.0299999999999998</v>
      </c>
      <c r="U98" s="7">
        <v>2.2000000000000002</v>
      </c>
      <c r="V98" s="7">
        <v>2.35</v>
      </c>
      <c r="W98" s="4">
        <f t="shared" ref="W98:AJ98" si="214">$F$98/100*I98</f>
        <v>1.213595879186016E-2</v>
      </c>
      <c r="X98" s="4">
        <f t="shared" si="214"/>
        <v>1.7529718254909118E-2</v>
      </c>
      <c r="Y98" s="4">
        <f t="shared" si="214"/>
        <v>2.6968797315244795E-2</v>
      </c>
      <c r="Z98" s="4">
        <f t="shared" si="214"/>
        <v>4.0453195972867201E-2</v>
      </c>
      <c r="AA98" s="4">
        <f t="shared" si="214"/>
        <v>6.0679793959300794E-2</v>
      </c>
      <c r="AB98" s="4">
        <f t="shared" si="214"/>
        <v>8.7648591274545593E-2</v>
      </c>
      <c r="AC98" s="4">
        <f t="shared" si="214"/>
        <v>0.11731426832131486</v>
      </c>
      <c r="AD98" s="4">
        <f t="shared" si="214"/>
        <v>0.14967682509960864</v>
      </c>
      <c r="AE98" s="4">
        <f t="shared" si="214"/>
        <v>0.18743314134095135</v>
      </c>
      <c r="AF98" s="4">
        <f t="shared" si="214"/>
        <v>0.22114413798500734</v>
      </c>
      <c r="AG98" s="4">
        <f t="shared" si="214"/>
        <v>0.24811293530025214</v>
      </c>
      <c r="AH98" s="4">
        <f t="shared" si="214"/>
        <v>0.27373329274973468</v>
      </c>
      <c r="AI98" s="4">
        <f t="shared" si="214"/>
        <v>0.29665677046769279</v>
      </c>
      <c r="AJ98" s="4">
        <f t="shared" si="214"/>
        <v>0.3168833684541264</v>
      </c>
      <c r="AK98" s="10">
        <f>$G$98+$H$98+I98+W98</f>
        <v>2.4621359587918605</v>
      </c>
      <c r="AL98" s="10">
        <f t="shared" ref="AL98:AX98" si="215">$G$98+$H$98+J98+X98</f>
        <v>2.5075297182549092</v>
      </c>
      <c r="AM98" s="10">
        <f t="shared" si="215"/>
        <v>2.5869687973152451</v>
      </c>
      <c r="AN98" s="10">
        <f t="shared" si="215"/>
        <v>2.7004531959728673</v>
      </c>
      <c r="AO98" s="10">
        <f t="shared" si="215"/>
        <v>2.8706797939593014</v>
      </c>
      <c r="AP98" s="10">
        <f t="shared" si="215"/>
        <v>3.0976485912745457</v>
      </c>
      <c r="AQ98" s="10">
        <f t="shared" si="215"/>
        <v>3.3473142683213153</v>
      </c>
      <c r="AR98" s="10">
        <f t="shared" si="215"/>
        <v>3.6196768250996092</v>
      </c>
      <c r="AS98" s="10">
        <f t="shared" si="215"/>
        <v>3.9374331413409518</v>
      </c>
      <c r="AT98" s="10">
        <f t="shared" si="215"/>
        <v>4.2211441379850072</v>
      </c>
      <c r="AU98" s="10">
        <f t="shared" si="215"/>
        <v>4.4481129353002524</v>
      </c>
      <c r="AV98" s="10">
        <f t="shared" si="215"/>
        <v>4.6637332927497352</v>
      </c>
      <c r="AW98" s="10">
        <f t="shared" si="215"/>
        <v>4.8566567704676933</v>
      </c>
      <c r="AX98" s="10">
        <f t="shared" si="215"/>
        <v>5.0268833684541274</v>
      </c>
    </row>
    <row r="99" spans="1:50" x14ac:dyDescent="0.3">
      <c r="A99" s="7">
        <v>9461380</v>
      </c>
      <c r="B99" s="8" t="s">
        <v>31</v>
      </c>
      <c r="C99" s="7">
        <v>50763</v>
      </c>
      <c r="D99" s="7">
        <v>51.863300000000002</v>
      </c>
      <c r="E99" s="7">
        <v>-176.63200399999999</v>
      </c>
      <c r="F99" s="17">
        <v>5.4174176199096502</v>
      </c>
      <c r="G99" s="4">
        <v>0.48</v>
      </c>
      <c r="H99" s="4">
        <v>0.88</v>
      </c>
      <c r="I99" s="7">
        <v>0.05</v>
      </c>
      <c r="J99" s="7">
        <v>0.08</v>
      </c>
      <c r="K99" s="7">
        <v>0.12000000000000001</v>
      </c>
      <c r="L99" s="7">
        <v>0.19999999999999998</v>
      </c>
      <c r="M99" s="7">
        <v>0.34</v>
      </c>
      <c r="N99" s="7">
        <v>0.54</v>
      </c>
      <c r="O99" s="7">
        <v>0.77</v>
      </c>
      <c r="P99" s="7">
        <v>1</v>
      </c>
      <c r="Q99" s="7">
        <v>1.27</v>
      </c>
      <c r="R99" s="7">
        <v>1.51</v>
      </c>
      <c r="S99" s="7">
        <v>1.71</v>
      </c>
      <c r="T99" s="7">
        <v>1.8800000000000001</v>
      </c>
      <c r="U99" s="7">
        <v>2.04</v>
      </c>
      <c r="V99" s="7">
        <v>2.21</v>
      </c>
      <c r="W99" s="4">
        <f t="shared" ref="W99:AJ99" si="216">$F$99/100*I99</f>
        <v>2.7087088099548252E-3</v>
      </c>
      <c r="X99" s="4">
        <f t="shared" si="216"/>
        <v>4.33393409592772E-3</v>
      </c>
      <c r="Y99" s="4">
        <f t="shared" si="216"/>
        <v>6.5009011438915808E-3</v>
      </c>
      <c r="Z99" s="4">
        <f t="shared" si="216"/>
        <v>1.0834835239819299E-2</v>
      </c>
      <c r="AA99" s="4">
        <f t="shared" si="216"/>
        <v>1.841921990769281E-2</v>
      </c>
      <c r="AB99" s="4">
        <f t="shared" si="216"/>
        <v>2.9254055147512111E-2</v>
      </c>
      <c r="AC99" s="4">
        <f t="shared" si="216"/>
        <v>4.1714115673304304E-2</v>
      </c>
      <c r="AD99" s="4">
        <f t="shared" si="216"/>
        <v>5.4174176199096501E-2</v>
      </c>
      <c r="AE99" s="4">
        <f t="shared" si="216"/>
        <v>6.8801203772852551E-2</v>
      </c>
      <c r="AF99" s="4">
        <f t="shared" si="216"/>
        <v>8.1803006060635716E-2</v>
      </c>
      <c r="AG99" s="4">
        <f t="shared" si="216"/>
        <v>9.2637841300455021E-2</v>
      </c>
      <c r="AH99" s="4">
        <f t="shared" si="216"/>
        <v>0.10184745125430143</v>
      </c>
      <c r="AI99" s="4">
        <f t="shared" si="216"/>
        <v>0.11051531944615686</v>
      </c>
      <c r="AJ99" s="4">
        <f t="shared" si="216"/>
        <v>0.11972492940000326</v>
      </c>
      <c r="AK99" s="10">
        <f>$G$99+$H$99+I99+W99</f>
        <v>1.4127087088099548</v>
      </c>
      <c r="AL99" s="10">
        <f t="shared" ref="AL99:AX99" si="217">$G$99+$H$99+J99+X99</f>
        <v>1.4443339340959276</v>
      </c>
      <c r="AM99" s="10">
        <f t="shared" si="217"/>
        <v>1.4865009011438917</v>
      </c>
      <c r="AN99" s="10">
        <f t="shared" si="217"/>
        <v>1.5708348352398191</v>
      </c>
      <c r="AO99" s="10">
        <f t="shared" si="217"/>
        <v>1.7184192199076929</v>
      </c>
      <c r="AP99" s="10">
        <f t="shared" si="217"/>
        <v>1.9292540551475119</v>
      </c>
      <c r="AQ99" s="10">
        <f t="shared" si="217"/>
        <v>2.1717141156733044</v>
      </c>
      <c r="AR99" s="10">
        <f t="shared" si="217"/>
        <v>2.4141741761990962</v>
      </c>
      <c r="AS99" s="10">
        <f t="shared" si="217"/>
        <v>2.6988012037728524</v>
      </c>
      <c r="AT99" s="10">
        <f t="shared" si="217"/>
        <v>2.9518030060606359</v>
      </c>
      <c r="AU99" s="10">
        <f t="shared" si="217"/>
        <v>3.1626378413004548</v>
      </c>
      <c r="AV99" s="10">
        <f t="shared" si="217"/>
        <v>3.3418474512543015</v>
      </c>
      <c r="AW99" s="10">
        <f t="shared" si="217"/>
        <v>3.5105153194461569</v>
      </c>
      <c r="AX99" s="10">
        <f t="shared" si="217"/>
        <v>3.6897249294000032</v>
      </c>
    </row>
    <row r="100" spans="1:50" x14ac:dyDescent="0.3">
      <c r="A100" s="7">
        <v>9462620</v>
      </c>
      <c r="B100" s="8" t="s">
        <v>20</v>
      </c>
      <c r="C100" s="7">
        <v>51493</v>
      </c>
      <c r="D100" s="7">
        <v>53.879193999999998</v>
      </c>
      <c r="E100" s="7">
        <v>-166.54030599999999</v>
      </c>
      <c r="F100" s="17">
        <v>-6.6786218919686604</v>
      </c>
      <c r="G100" s="4">
        <v>0.46</v>
      </c>
      <c r="H100" s="4">
        <v>0.87</v>
      </c>
      <c r="I100" s="7">
        <v>0.02</v>
      </c>
      <c r="J100" s="7">
        <v>0.01</v>
      </c>
      <c r="K100" s="7">
        <v>0.03</v>
      </c>
      <c r="L100" s="7">
        <v>0.08</v>
      </c>
      <c r="M100" s="7">
        <v>0.19</v>
      </c>
      <c r="N100" s="7">
        <v>0.35000000000000003</v>
      </c>
      <c r="O100" s="7">
        <v>0.54</v>
      </c>
      <c r="P100" s="7">
        <v>0.74</v>
      </c>
      <c r="Q100" s="7">
        <v>0.98</v>
      </c>
      <c r="R100" s="7">
        <v>1.19</v>
      </c>
      <c r="S100" s="7">
        <v>1.34</v>
      </c>
      <c r="T100" s="7">
        <v>1.49</v>
      </c>
      <c r="U100" s="7">
        <v>1.61</v>
      </c>
      <c r="V100" s="7">
        <v>1.73</v>
      </c>
      <c r="W100" s="4">
        <f t="shared" ref="W100:AJ100" si="218">$F$100/100*I100</f>
        <v>-1.3357243783937321E-3</v>
      </c>
      <c r="X100" s="4">
        <f t="shared" si="218"/>
        <v>-6.6786218919686604E-4</v>
      </c>
      <c r="Y100" s="4">
        <f t="shared" si="218"/>
        <v>-2.0035865675905977E-3</v>
      </c>
      <c r="Z100" s="4">
        <f t="shared" si="218"/>
        <v>-5.3428975135749283E-3</v>
      </c>
      <c r="AA100" s="4">
        <f t="shared" si="218"/>
        <v>-1.2689381594740454E-2</v>
      </c>
      <c r="AB100" s="4">
        <f t="shared" si="218"/>
        <v>-2.3375176621890311E-2</v>
      </c>
      <c r="AC100" s="4">
        <f t="shared" si="218"/>
        <v>-3.6064558216630765E-2</v>
      </c>
      <c r="AD100" s="4">
        <f t="shared" si="218"/>
        <v>-4.9421802000568081E-2</v>
      </c>
      <c r="AE100" s="4">
        <f t="shared" si="218"/>
        <v>-6.545049454129287E-2</v>
      </c>
      <c r="AF100" s="4">
        <f t="shared" si="218"/>
        <v>-7.947560051442705E-2</v>
      </c>
      <c r="AG100" s="4">
        <f t="shared" si="218"/>
        <v>-8.9493533352380042E-2</v>
      </c>
      <c r="AH100" s="4">
        <f t="shared" si="218"/>
        <v>-9.9511466190333034E-2</v>
      </c>
      <c r="AI100" s="4">
        <f t="shared" si="218"/>
        <v>-0.10752581246069542</v>
      </c>
      <c r="AJ100" s="4">
        <f t="shared" si="218"/>
        <v>-0.11554015873105782</v>
      </c>
      <c r="AK100" s="10">
        <f>$G$100+$H$100+I100+W100</f>
        <v>1.3486642756216063</v>
      </c>
      <c r="AL100" s="10">
        <f t="shared" ref="AL100:AX100" si="219">$G$100+$H$100+J100+X100</f>
        <v>1.3393321378108032</v>
      </c>
      <c r="AM100" s="10">
        <f t="shared" si="219"/>
        <v>1.3579964134324094</v>
      </c>
      <c r="AN100" s="10">
        <f t="shared" si="219"/>
        <v>1.4046571024864252</v>
      </c>
      <c r="AO100" s="10">
        <f t="shared" si="219"/>
        <v>1.5073106184052596</v>
      </c>
      <c r="AP100" s="10">
        <f t="shared" si="219"/>
        <v>1.6566248233781098</v>
      </c>
      <c r="AQ100" s="10">
        <f t="shared" si="219"/>
        <v>1.8339354417833693</v>
      </c>
      <c r="AR100" s="10">
        <f t="shared" si="219"/>
        <v>2.0205781979994324</v>
      </c>
      <c r="AS100" s="10">
        <f t="shared" si="219"/>
        <v>2.244549505458707</v>
      </c>
      <c r="AT100" s="10">
        <f t="shared" si="219"/>
        <v>2.440524399485573</v>
      </c>
      <c r="AU100" s="10">
        <f t="shared" si="219"/>
        <v>2.5805064666476198</v>
      </c>
      <c r="AV100" s="10">
        <f t="shared" si="219"/>
        <v>2.7204885338096672</v>
      </c>
      <c r="AW100" s="10">
        <f t="shared" si="219"/>
        <v>2.8324741875393049</v>
      </c>
      <c r="AX100" s="10">
        <f t="shared" si="219"/>
        <v>2.9444598412689422</v>
      </c>
    </row>
    <row r="101" spans="1:50" ht="28.8" x14ac:dyDescent="0.3">
      <c r="A101" s="7">
        <v>9751639</v>
      </c>
      <c r="B101" s="8" t="s">
        <v>131</v>
      </c>
      <c r="C101" s="7">
        <v>38635</v>
      </c>
      <c r="D101" s="7">
        <v>18.335833000000001</v>
      </c>
      <c r="E101" s="7">
        <v>-64.92</v>
      </c>
      <c r="F101" s="17">
        <v>28.961545654801299</v>
      </c>
      <c r="G101" s="4">
        <v>0.13</v>
      </c>
      <c r="H101" s="4">
        <v>0.69</v>
      </c>
      <c r="I101" s="7">
        <v>9.9999999999999992E-2</v>
      </c>
      <c r="J101" s="7">
        <v>0.16</v>
      </c>
      <c r="K101" s="7">
        <v>0.24000000000000002</v>
      </c>
      <c r="L101" s="7">
        <v>0.35000000000000003</v>
      </c>
      <c r="M101" s="7">
        <v>0.52</v>
      </c>
      <c r="N101" s="7">
        <v>0.73</v>
      </c>
      <c r="O101" s="7">
        <v>0.98</v>
      </c>
      <c r="P101" s="7">
        <v>1.24</v>
      </c>
      <c r="Q101" s="7">
        <v>1.55</v>
      </c>
      <c r="R101" s="7">
        <v>1.83</v>
      </c>
      <c r="S101" s="7">
        <v>2.0499999999999998</v>
      </c>
      <c r="T101" s="7">
        <v>2.2399999999999998</v>
      </c>
      <c r="U101" s="7">
        <v>2.4299999999999997</v>
      </c>
      <c r="V101" s="7">
        <v>2.61</v>
      </c>
      <c r="W101" s="4">
        <f t="shared" ref="W101:AJ101" si="220">$F$101/100*I101</f>
        <v>2.8961545654801295E-2</v>
      </c>
      <c r="X101" s="4">
        <f t="shared" si="220"/>
        <v>4.6338473047682072E-2</v>
      </c>
      <c r="Y101" s="4">
        <f t="shared" si="220"/>
        <v>6.9507709571523121E-2</v>
      </c>
      <c r="Z101" s="4">
        <f t="shared" si="220"/>
        <v>0.10136540979180454</v>
      </c>
      <c r="AA101" s="4">
        <f t="shared" si="220"/>
        <v>0.15060003740496675</v>
      </c>
      <c r="AB101" s="4">
        <f t="shared" si="220"/>
        <v>0.21141928328004947</v>
      </c>
      <c r="AC101" s="4">
        <f t="shared" si="220"/>
        <v>0.28382314741705272</v>
      </c>
      <c r="AD101" s="4">
        <f t="shared" si="220"/>
        <v>0.3591231661195361</v>
      </c>
      <c r="AE101" s="4">
        <f t="shared" si="220"/>
        <v>0.44890395764942009</v>
      </c>
      <c r="AF101" s="4">
        <f t="shared" si="220"/>
        <v>0.5299962854828637</v>
      </c>
      <c r="AG101" s="4">
        <f t="shared" si="220"/>
        <v>0.59371168592342649</v>
      </c>
      <c r="AH101" s="4">
        <f t="shared" si="220"/>
        <v>0.648738622667549</v>
      </c>
      <c r="AI101" s="4">
        <f t="shared" si="220"/>
        <v>0.7037655594116714</v>
      </c>
      <c r="AJ101" s="4">
        <f t="shared" si="220"/>
        <v>0.75589634159031382</v>
      </c>
      <c r="AK101" s="10">
        <f>$G$101+$H$101+I101+W101</f>
        <v>0.94896154565480118</v>
      </c>
      <c r="AL101" s="10">
        <f t="shared" ref="AL101:AX101" si="221">$G$101+$H$101+J101+X101</f>
        <v>1.0263384730476821</v>
      </c>
      <c r="AM101" s="10">
        <f t="shared" si="221"/>
        <v>1.1295077095715231</v>
      </c>
      <c r="AN101" s="10">
        <f t="shared" si="221"/>
        <v>1.2713654097918046</v>
      </c>
      <c r="AO101" s="10">
        <f t="shared" si="221"/>
        <v>1.4906000374049666</v>
      </c>
      <c r="AP101" s="10">
        <f t="shared" si="221"/>
        <v>1.7614192832800493</v>
      </c>
      <c r="AQ101" s="10">
        <f t="shared" si="221"/>
        <v>2.0838231474170525</v>
      </c>
      <c r="AR101" s="10">
        <f t="shared" si="221"/>
        <v>2.4191231661195363</v>
      </c>
      <c r="AS101" s="10">
        <f t="shared" si="221"/>
        <v>2.8189039576494204</v>
      </c>
      <c r="AT101" s="10">
        <f t="shared" si="221"/>
        <v>3.1799962854828636</v>
      </c>
      <c r="AU101" s="10">
        <f t="shared" si="221"/>
        <v>3.463711685923426</v>
      </c>
      <c r="AV101" s="10">
        <f t="shared" si="221"/>
        <v>3.7087386226675485</v>
      </c>
      <c r="AW101" s="10">
        <f t="shared" si="221"/>
        <v>3.953765559411671</v>
      </c>
      <c r="AX101" s="10">
        <f t="shared" si="221"/>
        <v>4.1858963415903139</v>
      </c>
    </row>
    <row r="102" spans="1:50" ht="43.2" x14ac:dyDescent="0.3">
      <c r="A102" s="7">
        <v>9755371</v>
      </c>
      <c r="B102" s="8" t="s">
        <v>133</v>
      </c>
      <c r="C102" s="7">
        <v>38634</v>
      </c>
      <c r="D102" s="7">
        <v>18.459167000000001</v>
      </c>
      <c r="E102" s="7">
        <v>-66.116388999999998</v>
      </c>
      <c r="F102" s="17">
        <v>34.784566503210101</v>
      </c>
      <c r="G102" s="4">
        <v>0.25</v>
      </c>
      <c r="H102" s="4">
        <v>0.54</v>
      </c>
      <c r="I102" s="7">
        <v>9.9999999999999992E-2</v>
      </c>
      <c r="J102" s="7">
        <v>0.16</v>
      </c>
      <c r="K102" s="7">
        <v>0.24000000000000002</v>
      </c>
      <c r="L102" s="7">
        <v>0.36</v>
      </c>
      <c r="M102" s="7">
        <v>0.52</v>
      </c>
      <c r="N102" s="7">
        <v>0.74</v>
      </c>
      <c r="O102" s="7">
        <v>0.99</v>
      </c>
      <c r="P102" s="7">
        <v>1.25</v>
      </c>
      <c r="Q102" s="7">
        <v>1.56</v>
      </c>
      <c r="R102" s="7">
        <v>1.84</v>
      </c>
      <c r="S102" s="7">
        <v>2.0599999999999996</v>
      </c>
      <c r="T102" s="7">
        <v>2.25</v>
      </c>
      <c r="U102" s="7">
        <v>2.44</v>
      </c>
      <c r="V102" s="7">
        <v>2.6199999999999997</v>
      </c>
      <c r="W102" s="4">
        <f t="shared" ref="W102:AJ102" si="222">$F$102/100*I102</f>
        <v>3.4784566503210101E-2</v>
      </c>
      <c r="X102" s="4">
        <f t="shared" si="222"/>
        <v>5.5655306405136162E-2</v>
      </c>
      <c r="Y102" s="4">
        <f t="shared" si="222"/>
        <v>8.3482959607704244E-2</v>
      </c>
      <c r="Z102" s="4">
        <f t="shared" si="222"/>
        <v>0.12522443941155637</v>
      </c>
      <c r="AA102" s="4">
        <f t="shared" si="222"/>
        <v>0.18087974581669253</v>
      </c>
      <c r="AB102" s="4">
        <f t="shared" si="222"/>
        <v>0.25740579212375475</v>
      </c>
      <c r="AC102" s="4">
        <f t="shared" si="222"/>
        <v>0.34436720838177998</v>
      </c>
      <c r="AD102" s="4">
        <f t="shared" si="222"/>
        <v>0.43480708129012624</v>
      </c>
      <c r="AE102" s="4">
        <f t="shared" si="222"/>
        <v>0.54263923745007758</v>
      </c>
      <c r="AF102" s="4">
        <f t="shared" si="222"/>
        <v>0.64003602365906587</v>
      </c>
      <c r="AG102" s="4">
        <f t="shared" si="222"/>
        <v>0.71656206996612792</v>
      </c>
      <c r="AH102" s="4">
        <f t="shared" si="222"/>
        <v>0.78265274632222726</v>
      </c>
      <c r="AI102" s="4">
        <f t="shared" si="222"/>
        <v>0.84874342267832648</v>
      </c>
      <c r="AJ102" s="4">
        <f t="shared" si="222"/>
        <v>0.91135564238410449</v>
      </c>
      <c r="AK102" s="10">
        <f>$G$102+$H$102+I102+W102</f>
        <v>0.92478456650321017</v>
      </c>
      <c r="AL102" s="10">
        <f t="shared" ref="AL102:AX102" si="223">$G$102+$H$102+J102+X102</f>
        <v>1.0056553064051363</v>
      </c>
      <c r="AM102" s="10">
        <f t="shared" si="223"/>
        <v>1.1134829596077043</v>
      </c>
      <c r="AN102" s="10">
        <f t="shared" si="223"/>
        <v>1.2752244394115562</v>
      </c>
      <c r="AO102" s="10">
        <f t="shared" si="223"/>
        <v>1.4908797458166925</v>
      </c>
      <c r="AP102" s="10">
        <f t="shared" si="223"/>
        <v>1.7874057921237547</v>
      </c>
      <c r="AQ102" s="10">
        <f t="shared" si="223"/>
        <v>2.1243672083817802</v>
      </c>
      <c r="AR102" s="10">
        <f t="shared" si="223"/>
        <v>2.4748070812901264</v>
      </c>
      <c r="AS102" s="10">
        <f t="shared" si="223"/>
        <v>2.8926392374500778</v>
      </c>
      <c r="AT102" s="10">
        <f t="shared" si="223"/>
        <v>3.270036023659066</v>
      </c>
      <c r="AU102" s="10">
        <f t="shared" si="223"/>
        <v>3.5665620699661273</v>
      </c>
      <c r="AV102" s="10">
        <f t="shared" si="223"/>
        <v>3.8226527463222273</v>
      </c>
      <c r="AW102" s="10">
        <f t="shared" si="223"/>
        <v>4.0787434226783263</v>
      </c>
      <c r="AX102" s="10">
        <f t="shared" si="223"/>
        <v>4.3213556423841037</v>
      </c>
    </row>
    <row r="103" spans="1:50" ht="28.8" x14ac:dyDescent="0.3">
      <c r="A103" s="7">
        <v>9759110</v>
      </c>
      <c r="B103" s="8" t="s">
        <v>132</v>
      </c>
      <c r="C103" s="7">
        <v>38633</v>
      </c>
      <c r="D103" s="7">
        <v>17.970099999999999</v>
      </c>
      <c r="E103" s="7">
        <v>-67.046390000000002</v>
      </c>
      <c r="F103" s="12">
        <v>57.572651450147937</v>
      </c>
      <c r="G103" s="4">
        <v>0.1</v>
      </c>
      <c r="H103" s="4">
        <v>0.56999999999999995</v>
      </c>
      <c r="I103" s="7">
        <v>9.9999999999999992E-2</v>
      </c>
      <c r="J103" s="7">
        <v>0.16</v>
      </c>
      <c r="K103" s="7">
        <v>0.24000000000000002</v>
      </c>
      <c r="L103" s="7">
        <v>0.35000000000000003</v>
      </c>
      <c r="M103" s="7">
        <v>0.52</v>
      </c>
      <c r="N103" s="7">
        <v>0.74</v>
      </c>
      <c r="O103" s="7">
        <v>0.98</v>
      </c>
      <c r="P103" s="7">
        <v>1.24</v>
      </c>
      <c r="Q103" s="7">
        <v>1.55</v>
      </c>
      <c r="R103" s="7">
        <v>1.82</v>
      </c>
      <c r="S103" s="7">
        <v>2.0399999999999996</v>
      </c>
      <c r="T103" s="7">
        <v>2.2399999999999998</v>
      </c>
      <c r="U103" s="7">
        <v>2.42</v>
      </c>
      <c r="V103" s="7">
        <v>2.61</v>
      </c>
      <c r="W103" s="4">
        <f t="shared" ref="W103:AJ103" si="224">$F$103/100*I103</f>
        <v>5.7572651450147935E-2</v>
      </c>
      <c r="X103" s="4">
        <f t="shared" si="224"/>
        <v>9.2116242320236699E-2</v>
      </c>
      <c r="Y103" s="4">
        <f t="shared" si="224"/>
        <v>0.13817436348035506</v>
      </c>
      <c r="Z103" s="4">
        <f t="shared" si="224"/>
        <v>0.20150428007551779</v>
      </c>
      <c r="AA103" s="4">
        <f t="shared" si="224"/>
        <v>0.29937778754076927</v>
      </c>
      <c r="AB103" s="4">
        <f t="shared" si="224"/>
        <v>0.42603762073109475</v>
      </c>
      <c r="AC103" s="4">
        <f t="shared" si="224"/>
        <v>0.5642119842114498</v>
      </c>
      <c r="AD103" s="4">
        <f t="shared" si="224"/>
        <v>0.71390087798183444</v>
      </c>
      <c r="AE103" s="4">
        <f t="shared" si="224"/>
        <v>0.89237609747729307</v>
      </c>
      <c r="AF103" s="4">
        <f t="shared" si="224"/>
        <v>1.0478222563926924</v>
      </c>
      <c r="AG103" s="4">
        <f t="shared" si="224"/>
        <v>1.1744820895830177</v>
      </c>
      <c r="AH103" s="4">
        <f t="shared" si="224"/>
        <v>1.2896273924833137</v>
      </c>
      <c r="AI103" s="4">
        <f t="shared" si="224"/>
        <v>1.39325816509358</v>
      </c>
      <c r="AJ103" s="4">
        <f t="shared" si="224"/>
        <v>1.5026462028488612</v>
      </c>
      <c r="AK103" s="10">
        <f>$G$103+$H$103+I103+W103</f>
        <v>0.8275726514501478</v>
      </c>
      <c r="AL103" s="10">
        <f t="shared" ref="AL103:AX103" si="225">$G$103+$H$103+J103+X103</f>
        <v>0.9221162423202367</v>
      </c>
      <c r="AM103" s="10">
        <f t="shared" si="225"/>
        <v>1.0481743634803551</v>
      </c>
      <c r="AN103" s="10">
        <f t="shared" si="225"/>
        <v>1.2215042800755178</v>
      </c>
      <c r="AO103" s="10">
        <f t="shared" si="225"/>
        <v>1.4893777875407692</v>
      </c>
      <c r="AP103" s="10">
        <f t="shared" si="225"/>
        <v>1.8360376207310947</v>
      </c>
      <c r="AQ103" s="10">
        <f t="shared" si="225"/>
        <v>2.2142119842114498</v>
      </c>
      <c r="AR103" s="10">
        <f t="shared" si="225"/>
        <v>2.6239008779818342</v>
      </c>
      <c r="AS103" s="10">
        <f t="shared" si="225"/>
        <v>3.1123760974772927</v>
      </c>
      <c r="AT103" s="10">
        <f t="shared" si="225"/>
        <v>3.5378222563926927</v>
      </c>
      <c r="AU103" s="10">
        <f t="shared" si="225"/>
        <v>3.8844820895830172</v>
      </c>
      <c r="AV103" s="10">
        <f t="shared" si="225"/>
        <v>4.199627392483313</v>
      </c>
      <c r="AW103" s="10">
        <f t="shared" si="225"/>
        <v>4.4832581650935799</v>
      </c>
      <c r="AX103" s="10">
        <f t="shared" si="225"/>
        <v>4.782646202848861</v>
      </c>
    </row>
    <row r="106" spans="1:50" x14ac:dyDescent="0.3">
      <c r="F106" s="17">
        <v>53.428242221522197</v>
      </c>
      <c r="G106" s="40" t="s">
        <v>179</v>
      </c>
      <c r="H106" s="41"/>
      <c r="I106" s="41"/>
      <c r="J106" s="41"/>
      <c r="K106" s="41"/>
      <c r="L106" s="41"/>
      <c r="M106" s="41"/>
      <c r="N106" s="41"/>
      <c r="O106" s="41"/>
      <c r="P106" s="41"/>
      <c r="Q106" s="42"/>
    </row>
    <row r="107" spans="1:50" x14ac:dyDescent="0.3">
      <c r="F107" s="12">
        <v>70.617681388286115</v>
      </c>
      <c r="G107" s="1" t="s">
        <v>220</v>
      </c>
    </row>
  </sheetData>
  <mergeCells count="12">
    <mergeCell ref="F1:F2"/>
    <mergeCell ref="G106:Q106"/>
    <mergeCell ref="A1:A2"/>
    <mergeCell ref="B1:B2"/>
    <mergeCell ref="C1:C2"/>
    <mergeCell ref="D1:D2"/>
    <mergeCell ref="E1:E2"/>
    <mergeCell ref="W1:AJ1"/>
    <mergeCell ref="G1:G2"/>
    <mergeCell ref="H1:H2"/>
    <mergeCell ref="AK1:AX1"/>
    <mergeCell ref="I1:V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6E2C5-5B10-40BD-85FB-6F32AF2F9F76}">
  <dimension ref="A1:T137"/>
  <sheetViews>
    <sheetView tabSelected="1" topLeftCell="E1" zoomScaleNormal="100" workbookViewId="0">
      <selection activeCell="T1" sqref="T1:T1048576"/>
    </sheetView>
  </sheetViews>
  <sheetFormatPr defaultRowHeight="14.4" x14ac:dyDescent="0.3"/>
  <cols>
    <col min="1" max="1" width="14.33203125" customWidth="1"/>
    <col min="2" max="2" width="13.44140625" customWidth="1"/>
    <col min="3" max="3" width="9.33203125" customWidth="1"/>
    <col min="4" max="4" width="15" customWidth="1"/>
    <col min="6" max="6" width="10.5546875" customWidth="1"/>
    <col min="7" max="7" width="11.44140625" customWidth="1"/>
    <col min="8" max="9" width="9.6640625" customWidth="1"/>
    <col min="10" max="11" width="12" customWidth="1"/>
    <col min="13" max="15" width="12.6640625" customWidth="1"/>
    <col min="16" max="16" width="18.77734375" customWidth="1"/>
    <col min="17" max="17" width="12.88671875" customWidth="1"/>
    <col min="18" max="19" width="16.77734375" customWidth="1"/>
    <col min="20" max="20" width="15.77734375" customWidth="1"/>
  </cols>
  <sheetData>
    <row r="1" spans="1:19" ht="72" x14ac:dyDescent="0.3">
      <c r="A1" s="2" t="s">
        <v>166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165</v>
      </c>
      <c r="G1" s="2" t="s">
        <v>6</v>
      </c>
      <c r="H1" s="2" t="s">
        <v>113</v>
      </c>
      <c r="I1" s="2" t="s">
        <v>7</v>
      </c>
      <c r="J1" s="2" t="s">
        <v>162</v>
      </c>
      <c r="K1" s="2" t="s">
        <v>173</v>
      </c>
      <c r="L1" s="2" t="s">
        <v>8</v>
      </c>
      <c r="M1" s="2" t="s">
        <v>170</v>
      </c>
      <c r="N1" s="2" t="s">
        <v>171</v>
      </c>
      <c r="O1" s="2" t="s">
        <v>172</v>
      </c>
      <c r="P1" s="2" t="s">
        <v>114</v>
      </c>
      <c r="Q1" s="2" t="s">
        <v>115</v>
      </c>
      <c r="R1" s="2" t="s">
        <v>231</v>
      </c>
      <c r="S1" s="2" t="s">
        <v>236</v>
      </c>
    </row>
    <row r="2" spans="1:19" ht="14.4" customHeight="1" x14ac:dyDescent="0.3">
      <c r="A2" s="27" t="s">
        <v>224</v>
      </c>
      <c r="B2" s="1" t="s">
        <v>9</v>
      </c>
      <c r="C2" s="1">
        <v>9452400</v>
      </c>
      <c r="D2" s="1">
        <v>59.450800000000001</v>
      </c>
      <c r="E2" s="1">
        <v>-135.328</v>
      </c>
      <c r="F2" s="50">
        <v>-21.059384575940499</v>
      </c>
      <c r="G2" s="4">
        <v>2.41</v>
      </c>
      <c r="H2" s="4">
        <v>1.94</v>
      </c>
      <c r="I2" s="4">
        <v>-0.65</v>
      </c>
      <c r="J2" s="4">
        <f t="shared" ref="J2:J65" si="0">I2*F2/100</f>
        <v>0.13688599974361323</v>
      </c>
      <c r="K2" s="4">
        <f t="shared" ref="K2:K65" si="1">I2+J2</f>
        <v>-0.51311400025638676</v>
      </c>
      <c r="L2" s="4">
        <f t="shared" ref="L2:L65" si="2">G2+H2+I2+J2</f>
        <v>3.8368859997436129</v>
      </c>
      <c r="M2" s="3">
        <v>-5.5</v>
      </c>
      <c r="N2" s="3">
        <f t="shared" ref="N2:N65" si="3">F2/100</f>
        <v>-0.21059384575940499</v>
      </c>
      <c r="O2" s="3">
        <f t="shared" ref="O2:O65" si="4">M2+N2</f>
        <v>-5.710593845759405</v>
      </c>
      <c r="P2" s="1" t="s">
        <v>10</v>
      </c>
      <c r="Q2" s="1" t="s">
        <v>161</v>
      </c>
      <c r="R2" s="1" t="s">
        <v>232</v>
      </c>
      <c r="S2" s="1" t="s">
        <v>214</v>
      </c>
    </row>
    <row r="3" spans="1:19" x14ac:dyDescent="0.3">
      <c r="A3" s="28"/>
      <c r="B3" s="1" t="s">
        <v>11</v>
      </c>
      <c r="C3" s="1">
        <v>9455760</v>
      </c>
      <c r="D3" s="1">
        <v>60.683332999999998</v>
      </c>
      <c r="E3" s="1">
        <v>-151.398056</v>
      </c>
      <c r="F3" s="12">
        <v>-5.2733881747594182</v>
      </c>
      <c r="G3" s="4">
        <v>2.82</v>
      </c>
      <c r="H3" s="4">
        <v>1.77</v>
      </c>
      <c r="I3" s="4">
        <v>-0.39999999999999997</v>
      </c>
      <c r="J3" s="4">
        <f t="shared" si="0"/>
        <v>2.1093552699037673E-2</v>
      </c>
      <c r="K3" s="4">
        <f t="shared" si="1"/>
        <v>-0.37890644730096229</v>
      </c>
      <c r="L3" s="4">
        <f t="shared" si="2"/>
        <v>4.2110935526990367</v>
      </c>
      <c r="M3" s="3">
        <v>-3.125</v>
      </c>
      <c r="N3" s="3">
        <f t="shared" si="3"/>
        <v>-5.2733881747594184E-2</v>
      </c>
      <c r="O3" s="3">
        <f t="shared" si="4"/>
        <v>-3.177733881747594</v>
      </c>
      <c r="P3" s="1" t="s">
        <v>10</v>
      </c>
      <c r="Q3" s="1" t="s">
        <v>161</v>
      </c>
      <c r="R3" s="1" t="s">
        <v>232</v>
      </c>
      <c r="S3" s="1" t="s">
        <v>215</v>
      </c>
    </row>
    <row r="4" spans="1:19" x14ac:dyDescent="0.3">
      <c r="A4" s="28"/>
      <c r="B4" s="1" t="s">
        <v>12</v>
      </c>
      <c r="C4" s="1">
        <v>9452210</v>
      </c>
      <c r="D4" s="1">
        <v>58.2988</v>
      </c>
      <c r="E4" s="1">
        <v>-134.41059999999999</v>
      </c>
      <c r="F4" s="17">
        <v>-14.614071734371599</v>
      </c>
      <c r="G4" s="4">
        <v>2.35</v>
      </c>
      <c r="H4" s="4">
        <v>1.89</v>
      </c>
      <c r="I4" s="4">
        <v>-0.19</v>
      </c>
      <c r="J4" s="4">
        <f t="shared" si="0"/>
        <v>2.7766736295306037E-2</v>
      </c>
      <c r="K4" s="4">
        <f t="shared" si="1"/>
        <v>-0.16223326370469396</v>
      </c>
      <c r="L4" s="4">
        <f t="shared" si="2"/>
        <v>4.0777667362953061</v>
      </c>
      <c r="M4" s="3">
        <v>-0.75</v>
      </c>
      <c r="N4" s="3">
        <f t="shared" si="3"/>
        <v>-0.146140717343716</v>
      </c>
      <c r="O4" s="3">
        <f t="shared" si="4"/>
        <v>-0.89614071734371603</v>
      </c>
      <c r="P4" s="1" t="s">
        <v>10</v>
      </c>
      <c r="Q4" s="1" t="s">
        <v>161</v>
      </c>
      <c r="R4" s="1" t="s">
        <v>232</v>
      </c>
      <c r="S4" s="1" t="s">
        <v>215</v>
      </c>
    </row>
    <row r="5" spans="1:19" x14ac:dyDescent="0.3">
      <c r="A5" s="28"/>
      <c r="B5" s="1" t="s">
        <v>13</v>
      </c>
      <c r="C5" s="1">
        <v>9455500</v>
      </c>
      <c r="D5" s="1">
        <v>59.440497999999998</v>
      </c>
      <c r="E5" s="1">
        <v>-151.71989400000001</v>
      </c>
      <c r="F5" s="17">
        <v>-8.2350735191902196</v>
      </c>
      <c r="G5" s="4">
        <v>2.59</v>
      </c>
      <c r="H5" s="4">
        <v>2.0499999999999998</v>
      </c>
      <c r="I5" s="4">
        <v>0.1</v>
      </c>
      <c r="J5" s="4">
        <f t="shared" si="0"/>
        <v>-8.2350735191902211E-3</v>
      </c>
      <c r="K5" s="4">
        <f t="shared" si="1"/>
        <v>9.1764926480809778E-2</v>
      </c>
      <c r="L5" s="4">
        <f t="shared" si="2"/>
        <v>4.7317649264808095</v>
      </c>
      <c r="M5" s="3">
        <v>2.375</v>
      </c>
      <c r="N5" s="3">
        <f t="shared" si="3"/>
        <v>-8.2350735191902197E-2</v>
      </c>
      <c r="O5" s="3">
        <f t="shared" si="4"/>
        <v>2.2926492648080976</v>
      </c>
      <c r="P5" s="1" t="s">
        <v>10</v>
      </c>
      <c r="Q5" s="1" t="s">
        <v>161</v>
      </c>
      <c r="R5" s="1" t="s">
        <v>232</v>
      </c>
      <c r="S5" s="1" t="s">
        <v>216</v>
      </c>
    </row>
    <row r="6" spans="1:19" x14ac:dyDescent="0.3">
      <c r="A6" s="28"/>
      <c r="B6" s="1" t="s">
        <v>14</v>
      </c>
      <c r="C6" s="1">
        <v>9455920</v>
      </c>
      <c r="D6" s="1">
        <v>61.237499999999997</v>
      </c>
      <c r="E6" s="1">
        <v>-149.8904</v>
      </c>
      <c r="F6" s="17">
        <v>0.92352902641204104</v>
      </c>
      <c r="G6" s="4">
        <v>3.87</v>
      </c>
      <c r="H6" s="4">
        <v>1.71</v>
      </c>
      <c r="I6" s="4">
        <v>0.22</v>
      </c>
      <c r="J6" s="4">
        <f t="shared" si="0"/>
        <v>2.0317638581064902E-3</v>
      </c>
      <c r="K6" s="4">
        <f t="shared" si="1"/>
        <v>0.2220317638581065</v>
      </c>
      <c r="L6" s="4">
        <f t="shared" si="2"/>
        <v>5.802031763858106</v>
      </c>
      <c r="M6" s="3">
        <v>3.25</v>
      </c>
      <c r="N6" s="3">
        <f t="shared" si="3"/>
        <v>9.2352902641204097E-3</v>
      </c>
      <c r="O6" s="3">
        <f t="shared" si="4"/>
        <v>3.2592352902641206</v>
      </c>
      <c r="P6" s="1" t="s">
        <v>10</v>
      </c>
      <c r="Q6" s="1" t="s">
        <v>161</v>
      </c>
      <c r="R6" s="1" t="s">
        <v>232</v>
      </c>
      <c r="S6" s="1" t="s">
        <v>216</v>
      </c>
    </row>
    <row r="7" spans="1:19" x14ac:dyDescent="0.3">
      <c r="A7" s="28"/>
      <c r="B7" s="1" t="s">
        <v>15</v>
      </c>
      <c r="C7" s="1">
        <v>9453220</v>
      </c>
      <c r="D7" s="1">
        <v>59.548333</v>
      </c>
      <c r="E7" s="1">
        <v>-139.733056</v>
      </c>
      <c r="F7" s="17">
        <v>-11.837356203132201</v>
      </c>
      <c r="G7" s="4">
        <v>1.46</v>
      </c>
      <c r="H7" s="4">
        <v>1.38</v>
      </c>
      <c r="I7" s="4">
        <v>0.26</v>
      </c>
      <c r="J7" s="4">
        <f t="shared" si="0"/>
        <v>-3.077712612814372E-2</v>
      </c>
      <c r="K7" s="4">
        <f t="shared" si="1"/>
        <v>0.2292228738718563</v>
      </c>
      <c r="L7" s="4">
        <f t="shared" si="2"/>
        <v>3.0692228738718561</v>
      </c>
      <c r="M7" s="3">
        <v>4.125</v>
      </c>
      <c r="N7" s="3">
        <f t="shared" si="3"/>
        <v>-0.118373562031322</v>
      </c>
      <c r="O7" s="3">
        <f t="shared" si="4"/>
        <v>4.006626437968678</v>
      </c>
      <c r="P7" s="1" t="s">
        <v>10</v>
      </c>
      <c r="Q7" s="1" t="s">
        <v>116</v>
      </c>
      <c r="R7" s="1" t="s">
        <v>232</v>
      </c>
      <c r="S7" s="1" t="s">
        <v>217</v>
      </c>
    </row>
    <row r="8" spans="1:19" x14ac:dyDescent="0.3">
      <c r="A8" s="28"/>
      <c r="B8" s="1" t="s">
        <v>16</v>
      </c>
      <c r="C8" s="1">
        <v>9457292</v>
      </c>
      <c r="D8" s="1">
        <v>57.730277999999998</v>
      </c>
      <c r="E8" s="1">
        <v>-152.51388900000001</v>
      </c>
      <c r="F8" s="12">
        <v>9.3003045427218183</v>
      </c>
      <c r="G8" s="4">
        <v>1.3</v>
      </c>
      <c r="H8" s="4">
        <v>1.32</v>
      </c>
      <c r="I8" s="4">
        <v>0.38</v>
      </c>
      <c r="J8" s="4">
        <f t="shared" si="0"/>
        <v>3.5341157262342909E-2</v>
      </c>
      <c r="K8" s="4">
        <f t="shared" si="1"/>
        <v>0.41534115726234289</v>
      </c>
      <c r="L8" s="4">
        <f t="shared" si="2"/>
        <v>3.035341157262343</v>
      </c>
      <c r="M8" s="3">
        <v>5.5</v>
      </c>
      <c r="N8" s="3">
        <f t="shared" si="3"/>
        <v>9.3003045427218184E-2</v>
      </c>
      <c r="O8" s="3">
        <f t="shared" si="4"/>
        <v>5.5930030454272179</v>
      </c>
      <c r="P8" s="1" t="s">
        <v>10</v>
      </c>
      <c r="Q8" s="1" t="s">
        <v>116</v>
      </c>
      <c r="R8" s="1" t="s">
        <v>232</v>
      </c>
      <c r="S8" s="1" t="s">
        <v>217</v>
      </c>
    </row>
    <row r="9" spans="1:19" x14ac:dyDescent="0.3">
      <c r="A9" s="28"/>
      <c r="B9" s="1" t="s">
        <v>17</v>
      </c>
      <c r="C9" s="1">
        <v>9454240</v>
      </c>
      <c r="D9" s="1">
        <v>61.124194000000003</v>
      </c>
      <c r="E9" s="1">
        <v>-146.3631</v>
      </c>
      <c r="F9" s="17">
        <v>-1.77105564773512</v>
      </c>
      <c r="G9" s="4">
        <v>1.72</v>
      </c>
      <c r="H9" s="4">
        <v>1.48</v>
      </c>
      <c r="I9" s="4">
        <v>0.47000000000000003</v>
      </c>
      <c r="J9" s="4">
        <f t="shared" si="0"/>
        <v>-8.3239615443550657E-3</v>
      </c>
      <c r="K9" s="4">
        <f t="shared" si="1"/>
        <v>0.46167603845564498</v>
      </c>
      <c r="L9" s="4">
        <f t="shared" si="2"/>
        <v>3.6616760384556453</v>
      </c>
      <c r="M9" s="3">
        <v>6.125</v>
      </c>
      <c r="N9" s="3">
        <f t="shared" si="3"/>
        <v>-1.7710556477351199E-2</v>
      </c>
      <c r="O9" s="3">
        <f t="shared" si="4"/>
        <v>6.1072894435226486</v>
      </c>
      <c r="P9" s="1" t="s">
        <v>10</v>
      </c>
      <c r="Q9" s="1" t="s">
        <v>116</v>
      </c>
      <c r="R9" s="1" t="s">
        <v>232</v>
      </c>
      <c r="S9" s="1" t="s">
        <v>214</v>
      </c>
    </row>
    <row r="10" spans="1:19" x14ac:dyDescent="0.3">
      <c r="A10" s="28"/>
      <c r="B10" s="1" t="s">
        <v>18</v>
      </c>
      <c r="C10" s="1">
        <v>9455090</v>
      </c>
      <c r="D10" s="1">
        <v>60.12</v>
      </c>
      <c r="E10" s="1">
        <v>-149.42666700000001</v>
      </c>
      <c r="F10" s="17">
        <v>-2.6673139335584399</v>
      </c>
      <c r="G10" s="4">
        <v>1.55</v>
      </c>
      <c r="H10" s="4">
        <v>1.49</v>
      </c>
      <c r="I10" s="4">
        <v>0.65</v>
      </c>
      <c r="J10" s="4">
        <f t="shared" si="0"/>
        <v>-1.7337540568129861E-2</v>
      </c>
      <c r="K10" s="4">
        <f t="shared" si="1"/>
        <v>0.63266245943187016</v>
      </c>
      <c r="L10" s="4">
        <f t="shared" si="2"/>
        <v>3.6726624594318702</v>
      </c>
      <c r="M10" s="3">
        <v>8.125</v>
      </c>
      <c r="N10" s="3">
        <f t="shared" si="3"/>
        <v>-2.6673139335584399E-2</v>
      </c>
      <c r="O10" s="3">
        <f t="shared" si="4"/>
        <v>8.0983268606644163</v>
      </c>
      <c r="P10" s="1" t="s">
        <v>10</v>
      </c>
      <c r="Q10" s="1" t="s">
        <v>116</v>
      </c>
      <c r="R10" s="1" t="s">
        <v>232</v>
      </c>
      <c r="S10" s="1" t="s">
        <v>214</v>
      </c>
    </row>
    <row r="11" spans="1:19" x14ac:dyDescent="0.3">
      <c r="A11" s="28"/>
      <c r="B11" s="1" t="s">
        <v>19</v>
      </c>
      <c r="C11" s="1">
        <v>9451600</v>
      </c>
      <c r="D11" s="1">
        <v>57.051693999999998</v>
      </c>
      <c r="E11" s="1">
        <v>-135.34200000000001</v>
      </c>
      <c r="F11" s="17">
        <v>0.37937606687026498</v>
      </c>
      <c r="G11" s="4">
        <v>1.42</v>
      </c>
      <c r="H11" s="4">
        <v>1.38</v>
      </c>
      <c r="I11" s="4">
        <v>0.88</v>
      </c>
      <c r="J11" s="4">
        <f t="shared" si="0"/>
        <v>3.3385093884583318E-3</v>
      </c>
      <c r="K11" s="4">
        <f t="shared" si="1"/>
        <v>0.88333850938845837</v>
      </c>
      <c r="L11" s="4">
        <f t="shared" si="2"/>
        <v>3.6833385093884581</v>
      </c>
      <c r="M11" s="3">
        <v>10.625</v>
      </c>
      <c r="N11" s="3">
        <f t="shared" si="3"/>
        <v>3.7937606687026499E-3</v>
      </c>
      <c r="O11" s="3">
        <f t="shared" si="4"/>
        <v>10.628793760668703</v>
      </c>
      <c r="P11" s="1" t="s">
        <v>10</v>
      </c>
      <c r="Q11" s="1" t="s">
        <v>116</v>
      </c>
      <c r="R11" s="1" t="s">
        <v>232</v>
      </c>
      <c r="S11" s="1" t="s">
        <v>214</v>
      </c>
    </row>
    <row r="12" spans="1:19" x14ac:dyDescent="0.3">
      <c r="A12" s="28"/>
      <c r="B12" s="1" t="s">
        <v>20</v>
      </c>
      <c r="C12" s="1">
        <v>9462620</v>
      </c>
      <c r="D12" s="1">
        <v>53.879193999999998</v>
      </c>
      <c r="E12" s="1">
        <v>-166.54030599999999</v>
      </c>
      <c r="F12" s="17">
        <v>-6.6786218919686604</v>
      </c>
      <c r="G12" s="4">
        <v>0.46</v>
      </c>
      <c r="H12" s="4">
        <v>0.87</v>
      </c>
      <c r="I12" s="4">
        <v>0.98</v>
      </c>
      <c r="J12" s="4">
        <f t="shared" si="0"/>
        <v>-6.545049454129287E-2</v>
      </c>
      <c r="K12" s="4">
        <f t="shared" si="1"/>
        <v>0.91454950545870717</v>
      </c>
      <c r="L12" s="4">
        <f t="shared" si="2"/>
        <v>2.244549505458707</v>
      </c>
      <c r="M12" s="3">
        <v>12</v>
      </c>
      <c r="N12" s="3">
        <f t="shared" si="3"/>
        <v>-6.6786218919686599E-2</v>
      </c>
      <c r="O12" s="3">
        <f t="shared" si="4"/>
        <v>11.933213781080314</v>
      </c>
      <c r="P12" s="1" t="s">
        <v>21</v>
      </c>
      <c r="Q12" s="1" t="s">
        <v>117</v>
      </c>
      <c r="R12" s="1" t="s">
        <v>232</v>
      </c>
      <c r="S12" s="1" t="s">
        <v>217</v>
      </c>
    </row>
    <row r="13" spans="1:19" x14ac:dyDescent="0.3">
      <c r="A13" s="28"/>
      <c r="B13" s="1" t="s">
        <v>24</v>
      </c>
      <c r="C13" s="1">
        <v>9450460</v>
      </c>
      <c r="D13" s="1">
        <v>55.331944</v>
      </c>
      <c r="E13" s="1">
        <v>-131.62611100000001</v>
      </c>
      <c r="F13" s="12">
        <v>-1.0237066691913075</v>
      </c>
      <c r="G13" s="4">
        <v>2.25</v>
      </c>
      <c r="H13" s="4">
        <v>1.7</v>
      </c>
      <c r="I13" s="4">
        <v>1.08</v>
      </c>
      <c r="J13" s="4">
        <f>I13*F13/100</f>
        <v>-1.105603202726612E-2</v>
      </c>
      <c r="K13" s="4">
        <f>I13+J13</f>
        <v>1.0689439679727339</v>
      </c>
      <c r="L13" s="4">
        <f>G13+H13+I13+J13</f>
        <v>5.0189439679727341</v>
      </c>
      <c r="M13" s="3">
        <v>13</v>
      </c>
      <c r="N13" s="3">
        <f>F13/100</f>
        <v>-1.0237066691913075E-2</v>
      </c>
      <c r="O13" s="3">
        <f>M13+N13</f>
        <v>12.989762933308088</v>
      </c>
      <c r="P13" s="1" t="s">
        <v>10</v>
      </c>
      <c r="Q13" s="1" t="s">
        <v>161</v>
      </c>
      <c r="R13" s="1" t="s">
        <v>232</v>
      </c>
      <c r="S13" s="1" t="s">
        <v>216</v>
      </c>
    </row>
    <row r="14" spans="1:19" x14ac:dyDescent="0.3">
      <c r="A14" s="28"/>
      <c r="B14" s="1" t="s">
        <v>31</v>
      </c>
      <c r="C14" s="1">
        <v>9461380</v>
      </c>
      <c r="D14" s="1">
        <v>51.863300000000002</v>
      </c>
      <c r="E14" s="1">
        <v>-176.63200399999999</v>
      </c>
      <c r="F14" s="17">
        <v>5.4174176199096502</v>
      </c>
      <c r="G14" s="4">
        <v>0.48</v>
      </c>
      <c r="H14" s="4">
        <v>0.88</v>
      </c>
      <c r="I14" s="4">
        <v>1.27</v>
      </c>
      <c r="J14" s="4">
        <f>I14*F14/100</f>
        <v>6.8801203772852565E-2</v>
      </c>
      <c r="K14" s="4">
        <f>I14+J14</f>
        <v>1.3388012037728525</v>
      </c>
      <c r="L14" s="4">
        <f>G14+H14+I14+J14</f>
        <v>2.6988012037728524</v>
      </c>
      <c r="M14" s="3">
        <v>15.25</v>
      </c>
      <c r="N14" s="3">
        <f>F14/100</f>
        <v>5.4174176199096501E-2</v>
      </c>
      <c r="O14" s="3">
        <f>M14+N14</f>
        <v>15.304174176199096</v>
      </c>
      <c r="P14" s="1" t="s">
        <v>21</v>
      </c>
      <c r="Q14" s="1" t="s">
        <v>117</v>
      </c>
      <c r="R14" s="1" t="s">
        <v>232</v>
      </c>
      <c r="S14" s="1" t="s">
        <v>217</v>
      </c>
    </row>
    <row r="15" spans="1:19" x14ac:dyDescent="0.3">
      <c r="A15" s="29"/>
      <c r="B15" s="13" t="s">
        <v>33</v>
      </c>
      <c r="C15" s="13">
        <v>9454050</v>
      </c>
      <c r="D15" s="13">
        <v>60.558300000000003</v>
      </c>
      <c r="E15" s="13">
        <v>-145.755</v>
      </c>
      <c r="F15" s="17">
        <v>8.7693645506611499</v>
      </c>
      <c r="G15" s="14">
        <v>1.78</v>
      </c>
      <c r="H15" s="14">
        <v>1.52</v>
      </c>
      <c r="I15" s="14">
        <v>1.3</v>
      </c>
      <c r="J15" s="4">
        <f>I15*F15/100</f>
        <v>0.11400173915859496</v>
      </c>
      <c r="K15" s="4">
        <f>I15+J15</f>
        <v>1.4140017391585951</v>
      </c>
      <c r="L15" s="14">
        <f>G15+H15+I15+J15</f>
        <v>4.7140017391585944</v>
      </c>
      <c r="M15" s="15">
        <v>15</v>
      </c>
      <c r="N15" s="3">
        <f>F15/100</f>
        <v>8.7693645506611503E-2</v>
      </c>
      <c r="O15" s="3">
        <f>M15+N15</f>
        <v>15.087693645506612</v>
      </c>
      <c r="P15" s="13" t="s">
        <v>10</v>
      </c>
      <c r="Q15" s="13" t="s">
        <v>116</v>
      </c>
      <c r="R15" s="13" t="s">
        <v>232</v>
      </c>
      <c r="S15" s="1" t="s">
        <v>216</v>
      </c>
    </row>
    <row r="16" spans="1:19" x14ac:dyDescent="0.3">
      <c r="A16" s="27" t="s">
        <v>225</v>
      </c>
      <c r="B16" s="1" t="s">
        <v>22</v>
      </c>
      <c r="C16" s="1">
        <v>9443090</v>
      </c>
      <c r="D16" s="1">
        <v>48.370277999999999</v>
      </c>
      <c r="E16" s="1">
        <v>-124.601944</v>
      </c>
      <c r="F16" s="17">
        <v>2.1507227229715999</v>
      </c>
      <c r="G16" s="4">
        <v>1.1100000000000001</v>
      </c>
      <c r="H16" s="4">
        <v>1.24</v>
      </c>
      <c r="I16" s="4">
        <v>0.97</v>
      </c>
      <c r="J16" s="4">
        <f t="shared" si="0"/>
        <v>2.0862010412824521E-2</v>
      </c>
      <c r="K16" s="4">
        <f t="shared" si="1"/>
        <v>0.99086201041282451</v>
      </c>
      <c r="L16" s="4">
        <f t="shared" si="2"/>
        <v>3.3408620104128248</v>
      </c>
      <c r="M16" s="3">
        <v>12</v>
      </c>
      <c r="N16" s="3">
        <f t="shared" si="3"/>
        <v>2.1507227229716E-2</v>
      </c>
      <c r="O16" s="3">
        <f t="shared" si="4"/>
        <v>12.021507227229716</v>
      </c>
      <c r="P16" s="1" t="s">
        <v>23</v>
      </c>
      <c r="Q16" s="1" t="s">
        <v>118</v>
      </c>
      <c r="R16" s="1" t="s">
        <v>232</v>
      </c>
      <c r="S16" s="1" t="s">
        <v>217</v>
      </c>
    </row>
    <row r="17" spans="1:19" x14ac:dyDescent="0.3">
      <c r="A17" s="28"/>
      <c r="B17" s="1" t="s">
        <v>25</v>
      </c>
      <c r="C17" s="1">
        <v>9449424</v>
      </c>
      <c r="D17" s="1">
        <v>48.863300000000002</v>
      </c>
      <c r="E17" s="1">
        <v>-122.758</v>
      </c>
      <c r="F17" s="12">
        <v>11.123018267852069</v>
      </c>
      <c r="G17" s="4">
        <v>1.18</v>
      </c>
      <c r="H17" s="4">
        <v>1.0900000000000001</v>
      </c>
      <c r="I17" s="4">
        <v>1.08</v>
      </c>
      <c r="J17" s="4">
        <f t="shared" si="0"/>
        <v>0.12012859729280236</v>
      </c>
      <c r="K17" s="4">
        <f t="shared" si="1"/>
        <v>1.2001285972928024</v>
      </c>
      <c r="L17" s="4">
        <f t="shared" si="2"/>
        <v>3.4701285972928027</v>
      </c>
      <c r="M17" s="3">
        <v>12.75</v>
      </c>
      <c r="N17" s="3">
        <f t="shared" si="3"/>
        <v>0.11123018267852069</v>
      </c>
      <c r="O17" s="3">
        <f t="shared" si="4"/>
        <v>12.86123018267852</v>
      </c>
      <c r="P17" s="1" t="s">
        <v>10</v>
      </c>
      <c r="Q17" s="1" t="s">
        <v>118</v>
      </c>
      <c r="R17" s="1" t="s">
        <v>232</v>
      </c>
      <c r="S17" s="1" t="s">
        <v>214</v>
      </c>
    </row>
    <row r="18" spans="1:19" x14ac:dyDescent="0.3">
      <c r="A18" s="28"/>
      <c r="B18" s="1" t="s">
        <v>26</v>
      </c>
      <c r="C18" s="1">
        <v>9444090</v>
      </c>
      <c r="D18" s="1">
        <v>48.125</v>
      </c>
      <c r="E18" s="1">
        <v>-123.44000200000001</v>
      </c>
      <c r="F18" s="17">
        <v>6.4436914401944696</v>
      </c>
      <c r="G18" s="4">
        <v>0.86</v>
      </c>
      <c r="H18" s="4">
        <v>1.03</v>
      </c>
      <c r="I18" s="4">
        <v>1.1499999999999999</v>
      </c>
      <c r="J18" s="4">
        <f t="shared" si="0"/>
        <v>7.4102451562236396E-2</v>
      </c>
      <c r="K18" s="4">
        <f t="shared" si="1"/>
        <v>1.2241024515622363</v>
      </c>
      <c r="L18" s="4">
        <f t="shared" si="2"/>
        <v>3.1141024515622364</v>
      </c>
      <c r="M18" s="3">
        <v>13.875</v>
      </c>
      <c r="N18" s="3">
        <f t="shared" si="3"/>
        <v>6.4436914401944698E-2</v>
      </c>
      <c r="O18" s="3">
        <f t="shared" si="4"/>
        <v>13.939436914401945</v>
      </c>
      <c r="P18" s="1" t="s">
        <v>23</v>
      </c>
      <c r="Q18" s="1" t="s">
        <v>118</v>
      </c>
      <c r="R18" s="1" t="s">
        <v>232</v>
      </c>
      <c r="S18" s="1" t="s">
        <v>217</v>
      </c>
    </row>
    <row r="19" spans="1:19" x14ac:dyDescent="0.3">
      <c r="A19" s="28"/>
      <c r="B19" s="1" t="s">
        <v>27</v>
      </c>
      <c r="C19" s="1">
        <v>9439040</v>
      </c>
      <c r="D19" s="1">
        <v>46.207306000000003</v>
      </c>
      <c r="E19" s="1">
        <v>-123.768306</v>
      </c>
      <c r="F19" s="17">
        <v>6.5421809320519202</v>
      </c>
      <c r="G19" s="4">
        <v>1.25</v>
      </c>
      <c r="H19" s="4">
        <v>1.21</v>
      </c>
      <c r="I19" s="4">
        <v>1.18</v>
      </c>
      <c r="J19" s="4">
        <f t="shared" si="0"/>
        <v>7.7197734998212655E-2</v>
      </c>
      <c r="K19" s="4">
        <f t="shared" si="1"/>
        <v>1.2571977349982126</v>
      </c>
      <c r="L19" s="4">
        <f t="shared" si="2"/>
        <v>3.7171977349982122</v>
      </c>
      <c r="M19" s="3">
        <v>14.125</v>
      </c>
      <c r="N19" s="3">
        <f t="shared" si="3"/>
        <v>6.5421809320519206E-2</v>
      </c>
      <c r="O19" s="3">
        <f t="shared" si="4"/>
        <v>14.190421809320519</v>
      </c>
      <c r="P19" s="1" t="s">
        <v>10</v>
      </c>
      <c r="Q19" s="1" t="s">
        <v>118</v>
      </c>
      <c r="R19" s="1" t="s">
        <v>232</v>
      </c>
      <c r="S19" s="1" t="s">
        <v>214</v>
      </c>
    </row>
    <row r="20" spans="1:19" x14ac:dyDescent="0.3">
      <c r="A20" s="28"/>
      <c r="B20" s="1" t="s">
        <v>28</v>
      </c>
      <c r="C20" s="1">
        <v>9419750</v>
      </c>
      <c r="D20" s="1">
        <v>41.745609999999999</v>
      </c>
      <c r="E20" s="1">
        <v>-124.18438999999999</v>
      </c>
      <c r="F20" s="17">
        <v>6.7386051710611499</v>
      </c>
      <c r="G20" s="4">
        <v>0.97</v>
      </c>
      <c r="H20" s="4">
        <v>1.06</v>
      </c>
      <c r="I20" s="4">
        <v>1.19</v>
      </c>
      <c r="J20" s="4">
        <f t="shared" si="0"/>
        <v>8.0189401535627688E-2</v>
      </c>
      <c r="K20" s="4">
        <f t="shared" si="1"/>
        <v>1.2701894015356276</v>
      </c>
      <c r="L20" s="4">
        <f t="shared" si="2"/>
        <v>3.3001894015356279</v>
      </c>
      <c r="M20" s="3">
        <v>14.375</v>
      </c>
      <c r="N20" s="3">
        <f t="shared" si="3"/>
        <v>6.7386051710611503E-2</v>
      </c>
      <c r="O20" s="3">
        <f t="shared" si="4"/>
        <v>14.442386051710612</v>
      </c>
      <c r="P20" s="1" t="s">
        <v>23</v>
      </c>
      <c r="Q20" s="1" t="s">
        <v>118</v>
      </c>
      <c r="R20" s="1" t="s">
        <v>232</v>
      </c>
      <c r="S20" s="1" t="s">
        <v>217</v>
      </c>
    </row>
    <row r="21" spans="1:19" x14ac:dyDescent="0.3">
      <c r="A21" s="28"/>
      <c r="B21" s="1" t="s">
        <v>29</v>
      </c>
      <c r="C21" s="1">
        <v>9440910</v>
      </c>
      <c r="D21" s="1">
        <v>46.707500000000003</v>
      </c>
      <c r="E21" s="1">
        <v>-123.966944</v>
      </c>
      <c r="F21" s="12">
        <v>9.8884774114690632</v>
      </c>
      <c r="G21" s="4">
        <v>1.26</v>
      </c>
      <c r="H21" s="4">
        <v>1.66</v>
      </c>
      <c r="I21" s="4">
        <v>1.2</v>
      </c>
      <c r="J21" s="4">
        <f t="shared" si="0"/>
        <v>0.11866172893762876</v>
      </c>
      <c r="K21" s="4">
        <f t="shared" si="1"/>
        <v>1.3186617289376288</v>
      </c>
      <c r="L21" s="4">
        <f t="shared" si="2"/>
        <v>4.2386617289376289</v>
      </c>
      <c r="M21" s="3">
        <v>14.375</v>
      </c>
      <c r="N21" s="3">
        <f t="shared" si="3"/>
        <v>9.8884774114690627E-2</v>
      </c>
      <c r="O21" s="3">
        <f t="shared" si="4"/>
        <v>14.473884774114691</v>
      </c>
      <c r="P21" s="1" t="s">
        <v>10</v>
      </c>
      <c r="Q21" s="1" t="s">
        <v>118</v>
      </c>
      <c r="R21" s="1" t="s">
        <v>232</v>
      </c>
      <c r="S21" s="1" t="s">
        <v>215</v>
      </c>
    </row>
    <row r="22" spans="1:19" x14ac:dyDescent="0.3">
      <c r="A22" s="28"/>
      <c r="B22" s="1" t="s">
        <v>30</v>
      </c>
      <c r="C22" s="1">
        <v>9449880</v>
      </c>
      <c r="D22" s="1">
        <v>48.545305999999997</v>
      </c>
      <c r="E22" s="1">
        <v>-123.012889</v>
      </c>
      <c r="F22" s="12">
        <v>14.618214951715716</v>
      </c>
      <c r="G22" s="4">
        <v>0.98</v>
      </c>
      <c r="H22" s="4">
        <v>1.02</v>
      </c>
      <c r="I22" s="4">
        <v>1.22</v>
      </c>
      <c r="J22" s="4">
        <f t="shared" si="0"/>
        <v>0.17834222241093173</v>
      </c>
      <c r="K22" s="4">
        <f t="shared" si="1"/>
        <v>1.3983422224109316</v>
      </c>
      <c r="L22" s="4">
        <f t="shared" si="2"/>
        <v>3.3983422224109314</v>
      </c>
      <c r="M22" s="3">
        <v>14.5</v>
      </c>
      <c r="N22" s="3">
        <f t="shared" si="3"/>
        <v>0.14618214951715716</v>
      </c>
      <c r="O22" s="3">
        <f t="shared" si="4"/>
        <v>14.646182149517157</v>
      </c>
      <c r="P22" s="1" t="s">
        <v>23</v>
      </c>
      <c r="Q22" s="1" t="s">
        <v>118</v>
      </c>
      <c r="R22" s="1" t="s">
        <v>232</v>
      </c>
      <c r="S22" s="1" t="s">
        <v>214</v>
      </c>
    </row>
    <row r="23" spans="1:19" x14ac:dyDescent="0.3">
      <c r="A23" s="28"/>
      <c r="B23" s="1" t="s">
        <v>35</v>
      </c>
      <c r="C23" s="1">
        <v>9447130</v>
      </c>
      <c r="D23" s="1">
        <v>47.601944000000003</v>
      </c>
      <c r="E23" s="1">
        <v>-122.339167</v>
      </c>
      <c r="F23" s="17">
        <v>6.6788438649365496</v>
      </c>
      <c r="G23" s="4">
        <v>1.44</v>
      </c>
      <c r="H23" s="4">
        <v>1</v>
      </c>
      <c r="I23" s="4">
        <v>1.35</v>
      </c>
      <c r="J23" s="4">
        <f t="shared" si="0"/>
        <v>9.0164392176643418E-2</v>
      </c>
      <c r="K23" s="4">
        <f t="shared" si="1"/>
        <v>1.4401643921766436</v>
      </c>
      <c r="L23" s="4">
        <f t="shared" si="2"/>
        <v>3.8801643921766433</v>
      </c>
      <c r="M23" s="3">
        <v>15.875</v>
      </c>
      <c r="N23" s="3">
        <f t="shared" si="3"/>
        <v>6.6788438649365497E-2</v>
      </c>
      <c r="O23" s="3">
        <f t="shared" si="4"/>
        <v>15.941788438649365</v>
      </c>
      <c r="P23" s="1" t="s">
        <v>10</v>
      </c>
      <c r="Q23" s="1" t="s">
        <v>118</v>
      </c>
      <c r="R23" s="1" t="s">
        <v>232</v>
      </c>
      <c r="S23" s="1" t="s">
        <v>214</v>
      </c>
    </row>
    <row r="24" spans="1:19" x14ac:dyDescent="0.3">
      <c r="A24" s="28"/>
      <c r="B24" s="1" t="s">
        <v>32</v>
      </c>
      <c r="C24" s="1">
        <v>9444900</v>
      </c>
      <c r="D24" s="1">
        <v>48.112900000000003</v>
      </c>
      <c r="E24" s="1">
        <v>-122.7595</v>
      </c>
      <c r="F24" s="12">
        <v>12.964664235722804</v>
      </c>
      <c r="G24" s="4">
        <v>1.07</v>
      </c>
      <c r="H24" s="4">
        <v>1</v>
      </c>
      <c r="I24" s="4">
        <v>1.28</v>
      </c>
      <c r="J24" s="4">
        <f t="shared" si="0"/>
        <v>0.16594770221725189</v>
      </c>
      <c r="K24" s="4">
        <f t="shared" si="1"/>
        <v>1.445947702217252</v>
      </c>
      <c r="L24" s="4">
        <f t="shared" si="2"/>
        <v>3.5159477022172525</v>
      </c>
      <c r="M24" s="3">
        <v>15.125</v>
      </c>
      <c r="N24" s="3">
        <f t="shared" si="3"/>
        <v>0.12964664235722803</v>
      </c>
      <c r="O24" s="3">
        <f t="shared" si="4"/>
        <v>15.254646642357228</v>
      </c>
      <c r="P24" s="1" t="s">
        <v>23</v>
      </c>
      <c r="Q24" s="1" t="s">
        <v>118</v>
      </c>
      <c r="R24" s="1" t="s">
        <v>232</v>
      </c>
      <c r="S24" s="1" t="s">
        <v>214</v>
      </c>
    </row>
    <row r="25" spans="1:19" x14ac:dyDescent="0.3">
      <c r="A25" s="28"/>
      <c r="B25" s="1" t="s">
        <v>34</v>
      </c>
      <c r="C25" s="1">
        <v>9432780</v>
      </c>
      <c r="D25" s="1">
        <v>43.344999999999999</v>
      </c>
      <c r="E25" s="1">
        <v>-124.322</v>
      </c>
      <c r="F25" s="12">
        <v>12.789593205818063</v>
      </c>
      <c r="G25" s="4">
        <v>1.08</v>
      </c>
      <c r="H25" s="4">
        <v>1.1100000000000001</v>
      </c>
      <c r="I25" s="4">
        <v>1.32</v>
      </c>
      <c r="J25" s="4">
        <f t="shared" si="0"/>
        <v>0.16882263031679845</v>
      </c>
      <c r="K25" s="4">
        <f t="shared" si="1"/>
        <v>1.4888226303167986</v>
      </c>
      <c r="L25" s="4">
        <f t="shared" si="2"/>
        <v>3.678822630316799</v>
      </c>
      <c r="M25" s="3">
        <v>15.75</v>
      </c>
      <c r="N25" s="3">
        <f t="shared" si="3"/>
        <v>0.12789593205818062</v>
      </c>
      <c r="O25" s="3">
        <f t="shared" si="4"/>
        <v>15.877895932058181</v>
      </c>
      <c r="P25" s="1" t="s">
        <v>23</v>
      </c>
      <c r="Q25" s="1" t="s">
        <v>118</v>
      </c>
      <c r="R25" s="1" t="s">
        <v>232</v>
      </c>
      <c r="S25" s="1" t="s">
        <v>214</v>
      </c>
    </row>
    <row r="26" spans="1:19" x14ac:dyDescent="0.3">
      <c r="A26" s="29"/>
      <c r="B26" s="1" t="s">
        <v>37</v>
      </c>
      <c r="C26" s="1">
        <v>9435380</v>
      </c>
      <c r="D26" s="1">
        <v>44.625399999999999</v>
      </c>
      <c r="E26" s="1">
        <v>-124.04494</v>
      </c>
      <c r="F26" s="17">
        <v>11.0514884752554</v>
      </c>
      <c r="G26" s="4">
        <v>1.19</v>
      </c>
      <c r="H26" s="4">
        <v>1.22</v>
      </c>
      <c r="I26" s="4">
        <v>1.37</v>
      </c>
      <c r="J26" s="4">
        <f t="shared" si="0"/>
        <v>0.15140539211099899</v>
      </c>
      <c r="K26" s="4">
        <f t="shared" si="1"/>
        <v>1.5214053921109991</v>
      </c>
      <c r="L26" s="4">
        <f t="shared" si="2"/>
        <v>3.931405392110999</v>
      </c>
      <c r="M26" s="3">
        <v>16.25</v>
      </c>
      <c r="N26" s="3">
        <f t="shared" si="3"/>
        <v>0.110514884752554</v>
      </c>
      <c r="O26" s="3">
        <f t="shared" si="4"/>
        <v>16.360514884752554</v>
      </c>
      <c r="P26" s="1" t="s">
        <v>10</v>
      </c>
      <c r="Q26" s="1" t="s">
        <v>118</v>
      </c>
      <c r="R26" s="1" t="s">
        <v>232</v>
      </c>
      <c r="S26" s="1" t="s">
        <v>214</v>
      </c>
    </row>
    <row r="27" spans="1:19" ht="14.4" customHeight="1" x14ac:dyDescent="0.3">
      <c r="A27" s="36" t="s">
        <v>226</v>
      </c>
      <c r="B27" s="1" t="s">
        <v>36</v>
      </c>
      <c r="C27" s="1">
        <v>9414750</v>
      </c>
      <c r="D27" s="1">
        <v>37.771700000000003</v>
      </c>
      <c r="E27" s="1">
        <v>-122.3</v>
      </c>
      <c r="F27" s="17">
        <v>12.345883384112399</v>
      </c>
      <c r="G27" s="4">
        <v>0.96</v>
      </c>
      <c r="H27" s="4">
        <v>0.84</v>
      </c>
      <c r="I27" s="4">
        <v>1.36</v>
      </c>
      <c r="J27" s="4">
        <f t="shared" si="0"/>
        <v>0.16790401402392863</v>
      </c>
      <c r="K27" s="4">
        <f t="shared" si="1"/>
        <v>1.5279040140239286</v>
      </c>
      <c r="L27" s="4">
        <f t="shared" si="2"/>
        <v>3.3279040140239289</v>
      </c>
      <c r="M27" s="3">
        <v>16.125</v>
      </c>
      <c r="N27" s="3">
        <f t="shared" si="3"/>
        <v>0.12345883384112399</v>
      </c>
      <c r="O27" s="3">
        <f t="shared" si="4"/>
        <v>16.248458833841124</v>
      </c>
      <c r="P27" s="1" t="s">
        <v>23</v>
      </c>
      <c r="Q27" s="1" t="s">
        <v>117</v>
      </c>
      <c r="R27" s="1" t="s">
        <v>233</v>
      </c>
      <c r="S27" s="1" t="s">
        <v>217</v>
      </c>
    </row>
    <row r="28" spans="1:19" x14ac:dyDescent="0.3">
      <c r="A28" s="36"/>
      <c r="B28" s="1" t="s">
        <v>41</v>
      </c>
      <c r="C28" s="1">
        <v>8410140</v>
      </c>
      <c r="D28" s="1">
        <v>44.904598</v>
      </c>
      <c r="E28" s="1">
        <v>-66.982902999999993</v>
      </c>
      <c r="F28" s="17">
        <v>8.5580854031184401</v>
      </c>
      <c r="G28" s="4">
        <v>2.92</v>
      </c>
      <c r="H28" s="4">
        <v>1.49</v>
      </c>
      <c r="I28" s="4">
        <v>1.42</v>
      </c>
      <c r="J28" s="4">
        <f t="shared" si="0"/>
        <v>0.12152481272428185</v>
      </c>
      <c r="K28" s="4">
        <f t="shared" si="1"/>
        <v>1.5415248127242818</v>
      </c>
      <c r="L28" s="4">
        <f t="shared" si="2"/>
        <v>5.9515248127242817</v>
      </c>
      <c r="M28" s="3">
        <v>16.75</v>
      </c>
      <c r="N28" s="3">
        <f t="shared" si="3"/>
        <v>8.55808540311844E-2</v>
      </c>
      <c r="O28" s="3">
        <f t="shared" si="4"/>
        <v>16.835580854031186</v>
      </c>
      <c r="P28" s="1" t="s">
        <v>10</v>
      </c>
      <c r="Q28" s="1" t="s">
        <v>116</v>
      </c>
      <c r="R28" s="1" t="s">
        <v>233</v>
      </c>
      <c r="S28" s="1" t="s">
        <v>216</v>
      </c>
    </row>
    <row r="29" spans="1:19" x14ac:dyDescent="0.3">
      <c r="A29" s="36"/>
      <c r="B29" s="1" t="s">
        <v>38</v>
      </c>
      <c r="C29" s="1">
        <v>9412110</v>
      </c>
      <c r="D29" s="1">
        <v>35.168805999999996</v>
      </c>
      <c r="E29" s="1">
        <v>-120.754194</v>
      </c>
      <c r="F29" s="17">
        <v>12.874445956230099</v>
      </c>
      <c r="G29" s="4">
        <v>0.77</v>
      </c>
      <c r="H29" s="4">
        <v>0.73</v>
      </c>
      <c r="I29" s="4">
        <v>1.37</v>
      </c>
      <c r="J29" s="4">
        <f t="shared" si="0"/>
        <v>0.17637990960035235</v>
      </c>
      <c r="K29" s="4">
        <f t="shared" si="1"/>
        <v>1.5463799096003525</v>
      </c>
      <c r="L29" s="4">
        <f t="shared" si="2"/>
        <v>3.0463799096003523</v>
      </c>
      <c r="M29" s="3">
        <v>16.125</v>
      </c>
      <c r="N29" s="3">
        <f t="shared" si="3"/>
        <v>0.12874445956230099</v>
      </c>
      <c r="O29" s="3">
        <f t="shared" si="4"/>
        <v>16.253744459562302</v>
      </c>
      <c r="P29" s="1" t="s">
        <v>23</v>
      </c>
      <c r="Q29" s="1" t="s">
        <v>117</v>
      </c>
      <c r="R29" s="1" t="s">
        <v>233</v>
      </c>
      <c r="S29" s="1" t="s">
        <v>217</v>
      </c>
    </row>
    <row r="30" spans="1:19" x14ac:dyDescent="0.3">
      <c r="A30" s="36"/>
      <c r="B30" s="1" t="s">
        <v>39</v>
      </c>
      <c r="C30" s="1">
        <v>9410660</v>
      </c>
      <c r="D30" s="1">
        <v>33.719943999999998</v>
      </c>
      <c r="E30" s="1">
        <v>-118.27286100000001</v>
      </c>
      <c r="F30" s="17">
        <v>13.1496604729977</v>
      </c>
      <c r="G30" s="4">
        <v>0.81</v>
      </c>
      <c r="H30" s="4">
        <v>0.71</v>
      </c>
      <c r="I30" s="4">
        <v>1.3800000000000001</v>
      </c>
      <c r="J30" s="4">
        <f t="shared" si="0"/>
        <v>0.18146531452736828</v>
      </c>
      <c r="K30" s="4">
        <f t="shared" si="1"/>
        <v>1.5614653145273685</v>
      </c>
      <c r="L30" s="4">
        <f t="shared" si="2"/>
        <v>3.0814653145273687</v>
      </c>
      <c r="M30" s="3">
        <v>16.375</v>
      </c>
      <c r="N30" s="3">
        <f t="shared" si="3"/>
        <v>0.13149660472997701</v>
      </c>
      <c r="O30" s="3">
        <f t="shared" si="4"/>
        <v>16.506496604729978</v>
      </c>
      <c r="P30" s="1" t="s">
        <v>23</v>
      </c>
      <c r="Q30" s="1" t="s">
        <v>117</v>
      </c>
      <c r="R30" s="1" t="s">
        <v>233</v>
      </c>
      <c r="S30" s="1" t="s">
        <v>217</v>
      </c>
    </row>
    <row r="31" spans="1:19" x14ac:dyDescent="0.3">
      <c r="A31" s="36"/>
      <c r="B31" s="1" t="s">
        <v>40</v>
      </c>
      <c r="C31" s="1">
        <v>9459450</v>
      </c>
      <c r="D31" s="1">
        <v>55.331719999999997</v>
      </c>
      <c r="E31" s="1">
        <v>-160.5043</v>
      </c>
      <c r="F31" s="17">
        <v>13.4843986576224</v>
      </c>
      <c r="G31" s="4">
        <v>1.02</v>
      </c>
      <c r="H31" s="4">
        <v>1.34</v>
      </c>
      <c r="I31" s="4">
        <v>1.3900000000000001</v>
      </c>
      <c r="J31" s="4">
        <f t="shared" si="0"/>
        <v>0.18743314134095138</v>
      </c>
      <c r="K31" s="4">
        <f t="shared" si="1"/>
        <v>1.5774331413409515</v>
      </c>
      <c r="L31" s="4">
        <f t="shared" si="2"/>
        <v>3.9374331413409518</v>
      </c>
      <c r="M31" s="3">
        <v>16.25</v>
      </c>
      <c r="N31" s="3">
        <f t="shared" si="3"/>
        <v>0.13484398657622398</v>
      </c>
      <c r="O31" s="3">
        <f t="shared" si="4"/>
        <v>16.384843986576225</v>
      </c>
      <c r="P31" s="1" t="s">
        <v>23</v>
      </c>
      <c r="Q31" s="1" t="s">
        <v>116</v>
      </c>
      <c r="R31" s="1" t="s">
        <v>233</v>
      </c>
      <c r="S31" s="1" t="s">
        <v>215</v>
      </c>
    </row>
    <row r="32" spans="1:19" x14ac:dyDescent="0.3">
      <c r="A32" s="36"/>
      <c r="B32" s="1" t="s">
        <v>44</v>
      </c>
      <c r="C32" s="1">
        <v>8418150</v>
      </c>
      <c r="D32" s="1">
        <v>43.658059999999999</v>
      </c>
      <c r="E32" s="1">
        <v>-70.244169999999997</v>
      </c>
      <c r="F32" s="17">
        <v>10.819129751015</v>
      </c>
      <c r="G32" s="4">
        <v>1.51</v>
      </c>
      <c r="H32" s="4">
        <v>1.23</v>
      </c>
      <c r="I32" s="4">
        <v>1.43</v>
      </c>
      <c r="J32" s="4">
        <f t="shared" si="0"/>
        <v>0.15471355543951448</v>
      </c>
      <c r="K32" s="4">
        <f t="shared" si="1"/>
        <v>1.5847135554395144</v>
      </c>
      <c r="L32" s="4">
        <f t="shared" si="2"/>
        <v>4.324713555439514</v>
      </c>
      <c r="M32" s="3">
        <v>16.125</v>
      </c>
      <c r="N32" s="3">
        <f t="shared" si="3"/>
        <v>0.10819129751015</v>
      </c>
      <c r="O32" s="3">
        <f t="shared" si="4"/>
        <v>16.23319129751015</v>
      </c>
      <c r="P32" s="1" t="s">
        <v>10</v>
      </c>
      <c r="Q32" s="1" t="s">
        <v>118</v>
      </c>
      <c r="R32" s="1" t="s">
        <v>233</v>
      </c>
      <c r="S32" s="1" t="s">
        <v>215</v>
      </c>
    </row>
    <row r="33" spans="1:19" x14ac:dyDescent="0.3">
      <c r="A33" s="36"/>
      <c r="B33" s="1" t="s">
        <v>45</v>
      </c>
      <c r="C33" s="1">
        <v>8413320</v>
      </c>
      <c r="D33" s="1">
        <v>44.392194000000003</v>
      </c>
      <c r="E33" s="1">
        <v>-68.204278000000002</v>
      </c>
      <c r="F33" s="17">
        <v>9.3922007883574903</v>
      </c>
      <c r="G33" s="4">
        <v>1.74</v>
      </c>
      <c r="H33" s="4">
        <v>1.17</v>
      </c>
      <c r="I33" s="4">
        <v>1.46</v>
      </c>
      <c r="J33" s="4">
        <f t="shared" si="0"/>
        <v>0.13712613151001934</v>
      </c>
      <c r="K33" s="4">
        <f t="shared" si="1"/>
        <v>1.5971261315100194</v>
      </c>
      <c r="L33" s="4">
        <f t="shared" si="2"/>
        <v>4.5071261315100193</v>
      </c>
      <c r="M33" s="3">
        <v>17.25</v>
      </c>
      <c r="N33" s="3">
        <f t="shared" si="3"/>
        <v>9.3922007883574909E-2</v>
      </c>
      <c r="O33" s="3">
        <f t="shared" si="4"/>
        <v>17.343922007883574</v>
      </c>
      <c r="P33" s="1" t="s">
        <v>10</v>
      </c>
      <c r="Q33" s="1" t="s">
        <v>118</v>
      </c>
      <c r="R33" s="1" t="s">
        <v>233</v>
      </c>
      <c r="S33" s="1" t="s">
        <v>216</v>
      </c>
    </row>
    <row r="34" spans="1:19" x14ac:dyDescent="0.3">
      <c r="A34" s="36"/>
      <c r="B34" s="1" t="s">
        <v>42</v>
      </c>
      <c r="C34" s="1">
        <v>9413450</v>
      </c>
      <c r="D34" s="1">
        <v>36.604999999999997</v>
      </c>
      <c r="E34" s="1">
        <v>-121.888054</v>
      </c>
      <c r="F34" s="17">
        <v>15.2347845809647</v>
      </c>
      <c r="G34" s="4">
        <v>0.76</v>
      </c>
      <c r="H34" s="4">
        <v>0.78</v>
      </c>
      <c r="I34" s="4">
        <v>1.42</v>
      </c>
      <c r="J34" s="4">
        <f t="shared" si="0"/>
        <v>0.21633394104969875</v>
      </c>
      <c r="K34" s="4">
        <f t="shared" si="1"/>
        <v>1.6363339410496986</v>
      </c>
      <c r="L34" s="4">
        <f t="shared" si="2"/>
        <v>3.1763339410496987</v>
      </c>
      <c r="M34" s="3">
        <v>15.875</v>
      </c>
      <c r="N34" s="3">
        <f t="shared" si="3"/>
        <v>0.152347845809647</v>
      </c>
      <c r="O34" s="3">
        <f t="shared" si="4"/>
        <v>16.027347845809647</v>
      </c>
      <c r="P34" s="1" t="s">
        <v>23</v>
      </c>
      <c r="Q34" s="1" t="s">
        <v>117</v>
      </c>
      <c r="R34" s="1" t="s">
        <v>233</v>
      </c>
      <c r="S34" s="1" t="s">
        <v>217</v>
      </c>
    </row>
    <row r="35" spans="1:19" x14ac:dyDescent="0.3">
      <c r="A35" s="36"/>
      <c r="B35" s="1" t="s">
        <v>46</v>
      </c>
      <c r="C35" s="1">
        <v>9414290</v>
      </c>
      <c r="D35" s="1">
        <v>37.806305999999999</v>
      </c>
      <c r="E35" s="1">
        <v>-122.465889</v>
      </c>
      <c r="F35" s="17">
        <v>13.033742126544499</v>
      </c>
      <c r="G35" s="4">
        <v>0.83</v>
      </c>
      <c r="H35" s="4">
        <v>0.79</v>
      </c>
      <c r="I35" s="4">
        <v>1.46</v>
      </c>
      <c r="J35" s="4">
        <f t="shared" si="0"/>
        <v>0.19029263504754967</v>
      </c>
      <c r="K35" s="4">
        <f t="shared" si="1"/>
        <v>1.6502926350475495</v>
      </c>
      <c r="L35" s="4">
        <f t="shared" si="2"/>
        <v>3.2702926350475496</v>
      </c>
      <c r="M35" s="3">
        <v>16.375</v>
      </c>
      <c r="N35" s="3">
        <f t="shared" si="3"/>
        <v>0.13033742126544501</v>
      </c>
      <c r="O35" s="3">
        <f t="shared" si="4"/>
        <v>16.505337421265445</v>
      </c>
      <c r="P35" s="1" t="s">
        <v>23</v>
      </c>
      <c r="Q35" s="1" t="s">
        <v>117</v>
      </c>
      <c r="R35" s="1" t="s">
        <v>233</v>
      </c>
      <c r="S35" s="1" t="s">
        <v>217</v>
      </c>
    </row>
    <row r="36" spans="1:19" x14ac:dyDescent="0.3">
      <c r="A36" s="36"/>
      <c r="B36" s="13" t="s">
        <v>43</v>
      </c>
      <c r="C36" s="1">
        <v>9410840</v>
      </c>
      <c r="D36" s="1">
        <v>34.008299999999998</v>
      </c>
      <c r="E36" s="1">
        <v>-118.5</v>
      </c>
      <c r="F36" s="17">
        <v>17.157103050065501</v>
      </c>
      <c r="G36" s="4">
        <v>0.8</v>
      </c>
      <c r="H36" s="4">
        <v>0.79</v>
      </c>
      <c r="I36" s="4">
        <v>1.42</v>
      </c>
      <c r="J36" s="4">
        <f t="shared" si="0"/>
        <v>0.24363086331093012</v>
      </c>
      <c r="K36" s="4">
        <f t="shared" si="1"/>
        <v>1.66363086331093</v>
      </c>
      <c r="L36" s="4">
        <f t="shared" si="2"/>
        <v>3.2536308633109301</v>
      </c>
      <c r="M36" s="3">
        <v>16.75</v>
      </c>
      <c r="N36" s="3">
        <f t="shared" si="3"/>
        <v>0.171571030500655</v>
      </c>
      <c r="O36" s="3">
        <f t="shared" si="4"/>
        <v>16.921571030500655</v>
      </c>
      <c r="P36" s="1" t="s">
        <v>23</v>
      </c>
      <c r="Q36" s="1" t="s">
        <v>117</v>
      </c>
      <c r="R36" s="1" t="s">
        <v>233</v>
      </c>
      <c r="S36" s="1" t="s">
        <v>217</v>
      </c>
    </row>
    <row r="37" spans="1:19" x14ac:dyDescent="0.3">
      <c r="A37" s="36"/>
      <c r="B37" s="1" t="s">
        <v>62</v>
      </c>
      <c r="C37" s="1">
        <v>8661070</v>
      </c>
      <c r="D37" s="1">
        <v>33.655000000000001</v>
      </c>
      <c r="E37" s="1">
        <v>-78.918306000000001</v>
      </c>
      <c r="F37" s="17">
        <v>6.2044159482986299</v>
      </c>
      <c r="G37" s="4">
        <v>0.88</v>
      </c>
      <c r="H37" s="4">
        <v>1.66</v>
      </c>
      <c r="I37" s="4">
        <v>1.58</v>
      </c>
      <c r="J37" s="4">
        <f t="shared" si="0"/>
        <v>9.8029771983118352E-2</v>
      </c>
      <c r="K37" s="4">
        <f t="shared" si="1"/>
        <v>1.6780297719831183</v>
      </c>
      <c r="L37" s="4">
        <f t="shared" si="2"/>
        <v>4.2180297719831188</v>
      </c>
      <c r="M37" s="3">
        <v>17.875</v>
      </c>
      <c r="N37" s="3">
        <f t="shared" si="3"/>
        <v>6.2044159482986298E-2</v>
      </c>
      <c r="O37" s="3">
        <f t="shared" si="4"/>
        <v>17.937044159482987</v>
      </c>
      <c r="P37" s="1" t="s">
        <v>23</v>
      </c>
      <c r="Q37" s="1" t="s">
        <v>116</v>
      </c>
      <c r="R37" s="1" t="s">
        <v>233</v>
      </c>
      <c r="S37" s="1" t="s">
        <v>215</v>
      </c>
    </row>
    <row r="38" spans="1:19" x14ac:dyDescent="0.3">
      <c r="A38" s="36"/>
      <c r="B38" s="1" t="s">
        <v>48</v>
      </c>
      <c r="C38" s="1">
        <v>9410230</v>
      </c>
      <c r="D38" s="1">
        <v>32.866889</v>
      </c>
      <c r="E38" s="1">
        <v>-117.257139</v>
      </c>
      <c r="F38" s="17">
        <v>16.236241839055999</v>
      </c>
      <c r="G38" s="4">
        <v>0.79</v>
      </c>
      <c r="H38" s="4">
        <v>0.71</v>
      </c>
      <c r="I38" s="4">
        <v>1.48</v>
      </c>
      <c r="J38" s="4">
        <f t="shared" si="0"/>
        <v>0.24029637921802879</v>
      </c>
      <c r="K38" s="4">
        <f t="shared" si="1"/>
        <v>1.7202963792180288</v>
      </c>
      <c r="L38" s="4">
        <f t="shared" si="2"/>
        <v>3.2202963792180288</v>
      </c>
      <c r="M38" s="3">
        <v>17.375</v>
      </c>
      <c r="N38" s="3">
        <f t="shared" si="3"/>
        <v>0.16236241839055998</v>
      </c>
      <c r="O38" s="3">
        <f t="shared" si="4"/>
        <v>17.537362418390561</v>
      </c>
      <c r="P38" s="1" t="s">
        <v>23</v>
      </c>
      <c r="Q38" s="1" t="s">
        <v>117</v>
      </c>
      <c r="R38" s="1" t="s">
        <v>233</v>
      </c>
      <c r="S38" s="1" t="s">
        <v>217</v>
      </c>
    </row>
    <row r="39" spans="1:19" x14ac:dyDescent="0.3">
      <c r="A39" s="36"/>
      <c r="B39" s="1" t="s">
        <v>47</v>
      </c>
      <c r="C39" s="1">
        <v>9415020</v>
      </c>
      <c r="D39" s="1">
        <v>37.994166999999997</v>
      </c>
      <c r="E39" s="1">
        <v>-122.97361100000001</v>
      </c>
      <c r="F39" s="12">
        <v>18.20376980936058</v>
      </c>
      <c r="G39" s="4">
        <v>0.81</v>
      </c>
      <c r="H39" s="4">
        <v>0.92</v>
      </c>
      <c r="I39" s="4">
        <v>1.47</v>
      </c>
      <c r="J39" s="4">
        <f t="shared" si="0"/>
        <v>0.26759541619760052</v>
      </c>
      <c r="K39" s="4">
        <f t="shared" si="1"/>
        <v>1.7375954161976006</v>
      </c>
      <c r="L39" s="4">
        <f t="shared" si="2"/>
        <v>3.4675954161976006</v>
      </c>
      <c r="M39" s="3">
        <v>17.25</v>
      </c>
      <c r="N39" s="3">
        <f t="shared" si="3"/>
        <v>0.18203769809360579</v>
      </c>
      <c r="O39" s="3">
        <f t="shared" si="4"/>
        <v>17.432037698093605</v>
      </c>
      <c r="P39" s="1" t="s">
        <v>23</v>
      </c>
      <c r="Q39" s="1" t="s">
        <v>118</v>
      </c>
      <c r="R39" s="1" t="s">
        <v>233</v>
      </c>
      <c r="S39" s="1" t="s">
        <v>214</v>
      </c>
    </row>
    <row r="40" spans="1:19" x14ac:dyDescent="0.3">
      <c r="A40" s="36"/>
      <c r="B40" s="1" t="s">
        <v>49</v>
      </c>
      <c r="C40" s="1">
        <v>9410170</v>
      </c>
      <c r="D40" s="1">
        <v>32.714193999999999</v>
      </c>
      <c r="E40" s="1">
        <v>-117.17358299999999</v>
      </c>
      <c r="F40" s="17">
        <v>17.100578195655501</v>
      </c>
      <c r="G40" s="4">
        <v>0.85</v>
      </c>
      <c r="H40" s="4">
        <v>0.74</v>
      </c>
      <c r="I40" s="4">
        <v>1.5</v>
      </c>
      <c r="J40" s="4">
        <f t="shared" si="0"/>
        <v>0.25650867293483254</v>
      </c>
      <c r="K40" s="4">
        <f t="shared" si="1"/>
        <v>1.7565086729348325</v>
      </c>
      <c r="L40" s="4">
        <f t="shared" si="2"/>
        <v>3.3465086729348323</v>
      </c>
      <c r="M40" s="3">
        <v>17.625</v>
      </c>
      <c r="N40" s="3">
        <f t="shared" si="3"/>
        <v>0.17100578195655503</v>
      </c>
      <c r="O40" s="3">
        <f t="shared" si="4"/>
        <v>17.796005781956556</v>
      </c>
      <c r="P40" s="1" t="s">
        <v>23</v>
      </c>
      <c r="Q40" s="1" t="s">
        <v>117</v>
      </c>
      <c r="R40" s="1" t="s">
        <v>233</v>
      </c>
      <c r="S40" s="1" t="s">
        <v>217</v>
      </c>
    </row>
    <row r="41" spans="1:19" x14ac:dyDescent="0.3">
      <c r="A41" s="36"/>
      <c r="B41" s="1" t="s">
        <v>50</v>
      </c>
      <c r="C41" s="1">
        <v>8443970</v>
      </c>
      <c r="D41" s="1">
        <v>42.353900000000003</v>
      </c>
      <c r="E41" s="1">
        <v>-71.050280000000001</v>
      </c>
      <c r="F41" s="17">
        <v>15.4260540194367</v>
      </c>
      <c r="G41" s="4">
        <v>1.55</v>
      </c>
      <c r="H41" s="4">
        <v>1.41</v>
      </c>
      <c r="I41" s="4">
        <v>1.53</v>
      </c>
      <c r="J41" s="4">
        <f t="shared" si="0"/>
        <v>0.23601862649738151</v>
      </c>
      <c r="K41" s="4">
        <f t="shared" si="1"/>
        <v>1.7660186264973816</v>
      </c>
      <c r="L41" s="4">
        <f t="shared" si="2"/>
        <v>4.7260186264973818</v>
      </c>
      <c r="M41" s="3">
        <v>17.25</v>
      </c>
      <c r="N41" s="3">
        <f t="shared" si="3"/>
        <v>0.154260540194367</v>
      </c>
      <c r="O41" s="3">
        <f t="shared" si="4"/>
        <v>17.404260540194368</v>
      </c>
      <c r="P41" s="1" t="s">
        <v>10</v>
      </c>
      <c r="Q41" s="1" t="s">
        <v>116</v>
      </c>
      <c r="R41" s="1" t="s">
        <v>233</v>
      </c>
      <c r="S41" s="1" t="s">
        <v>216</v>
      </c>
    </row>
    <row r="42" spans="1:19" x14ac:dyDescent="0.3">
      <c r="A42" s="36"/>
      <c r="B42" s="1" t="s">
        <v>34</v>
      </c>
      <c r="C42" s="1">
        <v>8665530</v>
      </c>
      <c r="D42" s="1">
        <v>32.780833000000001</v>
      </c>
      <c r="E42" s="1">
        <v>-79.923610999999994</v>
      </c>
      <c r="F42" s="17">
        <v>13.489792407867199</v>
      </c>
      <c r="G42" s="4">
        <v>0.87</v>
      </c>
      <c r="H42" s="4">
        <v>1.32</v>
      </c>
      <c r="I42" s="4">
        <v>1.65</v>
      </c>
      <c r="J42" s="4">
        <f t="shared" si="0"/>
        <v>0.22258157472980877</v>
      </c>
      <c r="K42" s="4">
        <f t="shared" si="1"/>
        <v>1.8725815747298087</v>
      </c>
      <c r="L42" s="4">
        <f t="shared" si="2"/>
        <v>4.0625815747298084</v>
      </c>
      <c r="M42" s="3">
        <v>18.75</v>
      </c>
      <c r="N42" s="3">
        <f t="shared" si="3"/>
        <v>0.13489792407867199</v>
      </c>
      <c r="O42" s="3">
        <f t="shared" si="4"/>
        <v>18.884897924078672</v>
      </c>
      <c r="P42" s="1" t="s">
        <v>23</v>
      </c>
      <c r="Q42" s="1" t="s">
        <v>116</v>
      </c>
      <c r="R42" s="1" t="s">
        <v>233</v>
      </c>
      <c r="S42" s="1" t="s">
        <v>215</v>
      </c>
    </row>
    <row r="43" spans="1:19" ht="14.4" customHeight="1" x14ac:dyDescent="0.3">
      <c r="A43" s="37" t="s">
        <v>227</v>
      </c>
      <c r="B43" s="13" t="s">
        <v>67</v>
      </c>
      <c r="C43" s="1">
        <v>8514560</v>
      </c>
      <c r="D43" s="1">
        <v>40.950000000000003</v>
      </c>
      <c r="E43" s="1">
        <v>-73.076700000000002</v>
      </c>
      <c r="F43" s="12">
        <v>12.273944511597749</v>
      </c>
      <c r="G43" s="4">
        <v>1.1100000000000001</v>
      </c>
      <c r="H43" s="4">
        <v>1.73</v>
      </c>
      <c r="I43" s="4">
        <v>1.59</v>
      </c>
      <c r="J43" s="4">
        <f t="shared" si="0"/>
        <v>0.19515571773440421</v>
      </c>
      <c r="K43" s="4">
        <f t="shared" si="1"/>
        <v>1.7851557177344044</v>
      </c>
      <c r="L43" s="4">
        <f t="shared" si="2"/>
        <v>4.6251557177344038</v>
      </c>
      <c r="M43" s="3">
        <v>18.125</v>
      </c>
      <c r="N43" s="3">
        <f t="shared" si="3"/>
        <v>0.12273944511597749</v>
      </c>
      <c r="O43" s="3">
        <f t="shared" si="4"/>
        <v>18.247739445115979</v>
      </c>
      <c r="P43" s="1" t="s">
        <v>10</v>
      </c>
      <c r="Q43" s="1" t="s">
        <v>161</v>
      </c>
      <c r="R43" s="1" t="s">
        <v>233</v>
      </c>
      <c r="S43" s="1" t="s">
        <v>216</v>
      </c>
    </row>
    <row r="44" spans="1:19" x14ac:dyDescent="0.3">
      <c r="A44" s="38"/>
      <c r="B44" s="13" t="s">
        <v>56</v>
      </c>
      <c r="C44" s="1">
        <v>8516945</v>
      </c>
      <c r="D44" s="1">
        <v>40.810305999999997</v>
      </c>
      <c r="E44" s="1">
        <v>-73.765000000000001</v>
      </c>
      <c r="F44" s="17">
        <v>16.576991851310101</v>
      </c>
      <c r="G44" s="4">
        <v>1.19</v>
      </c>
      <c r="H44" s="4">
        <v>2.8</v>
      </c>
      <c r="I44" s="4">
        <v>1.56</v>
      </c>
      <c r="J44" s="4">
        <f t="shared" si="0"/>
        <v>0.25860107288043754</v>
      </c>
      <c r="K44" s="4">
        <f t="shared" si="1"/>
        <v>1.8186010728804376</v>
      </c>
      <c r="L44" s="4">
        <f t="shared" si="2"/>
        <v>5.8086010728804371</v>
      </c>
      <c r="M44" s="3">
        <v>18.25</v>
      </c>
      <c r="N44" s="3">
        <f t="shared" si="3"/>
        <v>0.16576991851310102</v>
      </c>
      <c r="O44" s="3">
        <f t="shared" si="4"/>
        <v>18.415769918513099</v>
      </c>
      <c r="P44" s="1" t="s">
        <v>10</v>
      </c>
      <c r="Q44" s="1" t="s">
        <v>161</v>
      </c>
      <c r="R44" s="1" t="s">
        <v>233</v>
      </c>
      <c r="S44" s="1" t="s">
        <v>216</v>
      </c>
    </row>
    <row r="45" spans="1:19" x14ac:dyDescent="0.3">
      <c r="A45" s="38"/>
      <c r="B45" s="13" t="s">
        <v>61</v>
      </c>
      <c r="C45" s="1">
        <v>8729840</v>
      </c>
      <c r="D45" s="1">
        <v>30.404388999999998</v>
      </c>
      <c r="E45" s="1">
        <v>-87.211194000000006</v>
      </c>
      <c r="F45" s="17">
        <v>19.715435531101299</v>
      </c>
      <c r="G45" s="4">
        <v>0.2</v>
      </c>
      <c r="H45" s="4">
        <v>2.37</v>
      </c>
      <c r="I45" s="4">
        <v>1.57</v>
      </c>
      <c r="J45" s="4">
        <f t="shared" si="0"/>
        <v>0.30953233783829043</v>
      </c>
      <c r="K45" s="4">
        <f t="shared" si="1"/>
        <v>1.8795323378382904</v>
      </c>
      <c r="L45" s="4">
        <f t="shared" si="2"/>
        <v>4.4495323378382912</v>
      </c>
      <c r="M45" s="3">
        <v>17.875</v>
      </c>
      <c r="N45" s="3">
        <f t="shared" si="3"/>
        <v>0.197154355311013</v>
      </c>
      <c r="O45" s="3">
        <f t="shared" si="4"/>
        <v>18.072154355311014</v>
      </c>
      <c r="P45" s="1" t="s">
        <v>54</v>
      </c>
      <c r="Q45" s="1" t="s">
        <v>161</v>
      </c>
      <c r="R45" s="1" t="s">
        <v>233</v>
      </c>
      <c r="S45" s="1" t="s">
        <v>216</v>
      </c>
    </row>
    <row r="46" spans="1:19" x14ac:dyDescent="0.3">
      <c r="A46" s="38"/>
      <c r="B46" s="13" t="s">
        <v>52</v>
      </c>
      <c r="C46" s="1">
        <v>8467150</v>
      </c>
      <c r="D46" s="1">
        <v>41.173302</v>
      </c>
      <c r="E46" s="1">
        <v>-73.181702000000001</v>
      </c>
      <c r="F46" s="17">
        <v>23.245352777243198</v>
      </c>
      <c r="G46" s="4">
        <v>1.1299999999999999</v>
      </c>
      <c r="H46" s="4">
        <v>1.65</v>
      </c>
      <c r="I46" s="4">
        <v>1.55</v>
      </c>
      <c r="J46" s="4">
        <f t="shared" si="0"/>
        <v>0.36030296804726958</v>
      </c>
      <c r="K46" s="4">
        <f t="shared" si="1"/>
        <v>1.9103029680472696</v>
      </c>
      <c r="L46" s="4">
        <f t="shared" si="2"/>
        <v>4.6903029680472699</v>
      </c>
      <c r="M46" s="3">
        <v>18.125</v>
      </c>
      <c r="N46" s="3">
        <f t="shared" si="3"/>
        <v>0.23245352777243197</v>
      </c>
      <c r="O46" s="3">
        <f t="shared" si="4"/>
        <v>18.357453527772432</v>
      </c>
      <c r="P46" s="1" t="s">
        <v>10</v>
      </c>
      <c r="Q46" s="1" t="s">
        <v>116</v>
      </c>
      <c r="R46" s="1" t="s">
        <v>233</v>
      </c>
      <c r="S46" s="1" t="s">
        <v>216</v>
      </c>
    </row>
    <row r="47" spans="1:19" ht="14.4" customHeight="1" x14ac:dyDescent="0.3">
      <c r="A47" s="38"/>
      <c r="B47" s="13" t="s">
        <v>84</v>
      </c>
      <c r="C47" s="1">
        <v>8670870</v>
      </c>
      <c r="D47" s="1">
        <v>32.036700000000003</v>
      </c>
      <c r="E47" s="1">
        <v>-80.901700000000005</v>
      </c>
      <c r="F47" s="17">
        <v>15.4017250669704</v>
      </c>
      <c r="G47" s="4">
        <v>1.1200000000000001</v>
      </c>
      <c r="H47" s="4">
        <v>1.1599999999999999</v>
      </c>
      <c r="I47" s="4">
        <v>1.66</v>
      </c>
      <c r="J47" s="4">
        <f t="shared" si="0"/>
        <v>0.25566863611170865</v>
      </c>
      <c r="K47" s="4">
        <f t="shared" si="1"/>
        <v>1.9156686361117086</v>
      </c>
      <c r="L47" s="4">
        <f t="shared" si="2"/>
        <v>4.1956686361117086</v>
      </c>
      <c r="M47" s="3">
        <v>18.75</v>
      </c>
      <c r="N47" s="3">
        <f t="shared" si="3"/>
        <v>0.15401725066970401</v>
      </c>
      <c r="O47" s="3">
        <f t="shared" si="4"/>
        <v>18.904017250669703</v>
      </c>
      <c r="P47" s="1" t="s">
        <v>10</v>
      </c>
      <c r="Q47" s="1" t="s">
        <v>118</v>
      </c>
      <c r="R47" s="1" t="s">
        <v>233</v>
      </c>
      <c r="S47" s="1" t="s">
        <v>215</v>
      </c>
    </row>
    <row r="48" spans="1:19" x14ac:dyDescent="0.3">
      <c r="A48" s="38"/>
      <c r="B48" s="13" t="s">
        <v>70</v>
      </c>
      <c r="C48" s="1">
        <v>8720220</v>
      </c>
      <c r="D48" s="1">
        <v>30.3933</v>
      </c>
      <c r="E48" s="1">
        <v>-81.431700000000006</v>
      </c>
      <c r="F48" s="12">
        <v>19.402901436107129</v>
      </c>
      <c r="G48" s="4">
        <v>0.76</v>
      </c>
      <c r="H48" s="4">
        <v>0.89</v>
      </c>
      <c r="I48" s="4">
        <v>1.61</v>
      </c>
      <c r="J48" s="4">
        <f t="shared" si="0"/>
        <v>0.31238671312132477</v>
      </c>
      <c r="K48" s="4">
        <f t="shared" si="1"/>
        <v>1.9223867131213248</v>
      </c>
      <c r="L48" s="4">
        <f t="shared" si="2"/>
        <v>3.5723867131213245</v>
      </c>
      <c r="M48" s="3">
        <v>18.375</v>
      </c>
      <c r="N48" s="3">
        <f t="shared" si="3"/>
        <v>0.19402901436107128</v>
      </c>
      <c r="O48" s="3">
        <f t="shared" si="4"/>
        <v>18.569029014361071</v>
      </c>
      <c r="P48" s="1" t="s">
        <v>23</v>
      </c>
      <c r="Q48" s="1" t="s">
        <v>118</v>
      </c>
      <c r="R48" s="1" t="s">
        <v>233</v>
      </c>
      <c r="S48" s="1" t="s">
        <v>214</v>
      </c>
    </row>
    <row r="49" spans="1:19" x14ac:dyDescent="0.3">
      <c r="A49" s="38"/>
      <c r="B49" s="13" t="s">
        <v>51</v>
      </c>
      <c r="C49" s="1">
        <v>8454000</v>
      </c>
      <c r="D49" s="1">
        <v>41.807098000000003</v>
      </c>
      <c r="E49" s="1">
        <v>-71.401199000000005</v>
      </c>
      <c r="F49" s="17">
        <v>25.790319361496199</v>
      </c>
      <c r="G49" s="4">
        <v>0.79</v>
      </c>
      <c r="H49" s="4">
        <v>2.44</v>
      </c>
      <c r="I49" s="4">
        <v>1.53</v>
      </c>
      <c r="J49" s="4">
        <f t="shared" si="0"/>
        <v>0.39459188623089181</v>
      </c>
      <c r="K49" s="4">
        <f t="shared" si="1"/>
        <v>1.9245918862308917</v>
      </c>
      <c r="L49" s="4">
        <f t="shared" si="2"/>
        <v>5.1545918862308913</v>
      </c>
      <c r="M49" s="3">
        <v>17.25</v>
      </c>
      <c r="N49" s="3">
        <f t="shared" si="3"/>
        <v>0.257903193614962</v>
      </c>
      <c r="O49" s="3">
        <f t="shared" si="4"/>
        <v>17.507903193614961</v>
      </c>
      <c r="P49" s="1" t="s">
        <v>23</v>
      </c>
      <c r="Q49" s="1" t="s">
        <v>117</v>
      </c>
      <c r="R49" s="1" t="s">
        <v>233</v>
      </c>
      <c r="S49" s="1" t="s">
        <v>216</v>
      </c>
    </row>
    <row r="50" spans="1:19" x14ac:dyDescent="0.3">
      <c r="A50" s="38"/>
      <c r="B50" s="13" t="s">
        <v>64</v>
      </c>
      <c r="C50" s="1">
        <v>8545240</v>
      </c>
      <c r="D50" s="1">
        <v>39.933300000000003</v>
      </c>
      <c r="E50" s="1">
        <v>-75.141700999999998</v>
      </c>
      <c r="F50" s="17">
        <v>21.469838371102998</v>
      </c>
      <c r="G50" s="4">
        <v>0.98</v>
      </c>
      <c r="H50" s="4">
        <v>1.27</v>
      </c>
      <c r="I50" s="4">
        <v>1.59</v>
      </c>
      <c r="J50" s="4">
        <f t="shared" si="0"/>
        <v>0.34137043010053764</v>
      </c>
      <c r="K50" s="4">
        <f t="shared" si="1"/>
        <v>1.9313704301005377</v>
      </c>
      <c r="L50" s="4">
        <f t="shared" si="2"/>
        <v>4.1813704301005377</v>
      </c>
      <c r="M50" s="3">
        <v>17.875</v>
      </c>
      <c r="N50" s="3">
        <f t="shared" si="3"/>
        <v>0.21469838371102998</v>
      </c>
      <c r="O50" s="3">
        <f t="shared" si="4"/>
        <v>18.089698383711031</v>
      </c>
      <c r="P50" s="1" t="s">
        <v>23</v>
      </c>
      <c r="Q50" s="1" t="s">
        <v>116</v>
      </c>
      <c r="R50" s="1" t="s">
        <v>233</v>
      </c>
      <c r="S50" s="1" t="s">
        <v>215</v>
      </c>
    </row>
    <row r="51" spans="1:19" x14ac:dyDescent="0.3">
      <c r="A51" s="38"/>
      <c r="B51" s="13" t="s">
        <v>88</v>
      </c>
      <c r="C51" s="1">
        <v>8536110</v>
      </c>
      <c r="D51" s="1">
        <v>38.968299999999999</v>
      </c>
      <c r="E51" s="1">
        <v>-74.959998999999996</v>
      </c>
      <c r="F51" s="12">
        <v>16.643824051816033</v>
      </c>
      <c r="G51" s="4">
        <v>0.88</v>
      </c>
      <c r="H51" s="4">
        <v>1.1599999999999999</v>
      </c>
      <c r="I51" s="4">
        <v>1.67</v>
      </c>
      <c r="J51" s="4">
        <f t="shared" si="0"/>
        <v>0.2779518616653277</v>
      </c>
      <c r="K51" s="4">
        <f t="shared" si="1"/>
        <v>1.9479518616653277</v>
      </c>
      <c r="L51" s="4">
        <f t="shared" si="2"/>
        <v>3.9879518616653278</v>
      </c>
      <c r="M51" s="3">
        <v>18.75</v>
      </c>
      <c r="N51" s="3">
        <f t="shared" si="3"/>
        <v>0.16643824051816034</v>
      </c>
      <c r="O51" s="3">
        <f t="shared" si="4"/>
        <v>18.916438240518161</v>
      </c>
      <c r="P51" s="1" t="s">
        <v>23</v>
      </c>
      <c r="Q51" s="1" t="s">
        <v>118</v>
      </c>
      <c r="R51" s="1" t="s">
        <v>233</v>
      </c>
      <c r="S51" s="1" t="s">
        <v>215</v>
      </c>
    </row>
    <row r="52" spans="1:19" ht="14.4" customHeight="1" x14ac:dyDescent="0.3">
      <c r="A52" s="38"/>
      <c r="B52" s="1" t="s">
        <v>69</v>
      </c>
      <c r="C52" s="1">
        <v>8720030</v>
      </c>
      <c r="D52" s="1">
        <v>30.671389000000001</v>
      </c>
      <c r="E52" s="1">
        <v>-81.465833000000003</v>
      </c>
      <c r="F52" s="17">
        <v>22.998532681677201</v>
      </c>
      <c r="G52" s="4">
        <v>1</v>
      </c>
      <c r="H52" s="4">
        <v>1.31</v>
      </c>
      <c r="I52" s="4">
        <v>1.6</v>
      </c>
      <c r="J52" s="4">
        <f t="shared" si="0"/>
        <v>0.36797652290683525</v>
      </c>
      <c r="K52" s="4">
        <f t="shared" si="1"/>
        <v>1.9679765229068353</v>
      </c>
      <c r="L52" s="4">
        <f t="shared" si="2"/>
        <v>4.2779765229068349</v>
      </c>
      <c r="M52" s="3">
        <v>18.25</v>
      </c>
      <c r="N52" s="3">
        <f t="shared" si="3"/>
        <v>0.229985326816772</v>
      </c>
      <c r="O52" s="3">
        <f t="shared" si="4"/>
        <v>18.479985326816774</v>
      </c>
      <c r="P52" s="1" t="s">
        <v>23</v>
      </c>
      <c r="Q52" s="1" t="s">
        <v>116</v>
      </c>
      <c r="R52" s="1" t="s">
        <v>234</v>
      </c>
      <c r="S52" s="1" t="s">
        <v>215</v>
      </c>
    </row>
    <row r="53" spans="1:19" x14ac:dyDescent="0.3">
      <c r="A53" s="38"/>
      <c r="B53" s="1" t="s">
        <v>58</v>
      </c>
      <c r="C53" s="1">
        <v>8658120</v>
      </c>
      <c r="D53" s="1">
        <v>34.227499999999999</v>
      </c>
      <c r="E53" s="1">
        <v>-77.953610999999995</v>
      </c>
      <c r="F53" s="17">
        <v>26.534880458360501</v>
      </c>
      <c r="G53" s="4">
        <v>0.68</v>
      </c>
      <c r="H53" s="4">
        <v>1.08</v>
      </c>
      <c r="I53" s="4">
        <v>1.57</v>
      </c>
      <c r="J53" s="4">
        <f t="shared" si="0"/>
        <v>0.41659762319625993</v>
      </c>
      <c r="K53" s="4">
        <f t="shared" si="1"/>
        <v>1.9865976231962601</v>
      </c>
      <c r="L53" s="4">
        <f t="shared" si="2"/>
        <v>3.7465976231962599</v>
      </c>
      <c r="M53" s="3">
        <v>17.75</v>
      </c>
      <c r="N53" s="3">
        <f t="shared" si="3"/>
        <v>0.26534880458360499</v>
      </c>
      <c r="O53" s="3">
        <f t="shared" si="4"/>
        <v>18.015348804583606</v>
      </c>
      <c r="P53" s="1" t="s">
        <v>21</v>
      </c>
      <c r="Q53" s="1" t="s">
        <v>118</v>
      </c>
      <c r="R53" s="1" t="s">
        <v>234</v>
      </c>
      <c r="S53" s="1" t="s">
        <v>214</v>
      </c>
    </row>
    <row r="54" spans="1:19" x14ac:dyDescent="0.3">
      <c r="A54" s="38"/>
      <c r="B54" s="1" t="s">
        <v>66</v>
      </c>
      <c r="C54" s="1">
        <v>8518750</v>
      </c>
      <c r="D54" s="1">
        <v>40.700555999999999</v>
      </c>
      <c r="E54" s="1">
        <v>-74.014167</v>
      </c>
      <c r="F54" s="17">
        <v>25.2393271979203</v>
      </c>
      <c r="G54" s="4">
        <v>0.76</v>
      </c>
      <c r="H54" s="4">
        <v>1.7</v>
      </c>
      <c r="I54" s="4">
        <v>1.59</v>
      </c>
      <c r="J54" s="4">
        <f t="shared" si="0"/>
        <v>0.40130530244693274</v>
      </c>
      <c r="K54" s="4">
        <f t="shared" si="1"/>
        <v>1.9913053024469329</v>
      </c>
      <c r="L54" s="4">
        <f t="shared" si="2"/>
        <v>4.4513053024469329</v>
      </c>
      <c r="M54" s="3">
        <v>17.875</v>
      </c>
      <c r="N54" s="3">
        <f t="shared" si="3"/>
        <v>0.25239327197920303</v>
      </c>
      <c r="O54" s="3">
        <f t="shared" si="4"/>
        <v>18.127393271979201</v>
      </c>
      <c r="P54" s="1" t="s">
        <v>23</v>
      </c>
      <c r="Q54" s="1" t="s">
        <v>161</v>
      </c>
      <c r="R54" s="1" t="s">
        <v>234</v>
      </c>
      <c r="S54" s="1" t="s">
        <v>216</v>
      </c>
    </row>
    <row r="55" spans="1:19" x14ac:dyDescent="0.3">
      <c r="A55" s="38"/>
      <c r="B55" s="1" t="s">
        <v>55</v>
      </c>
      <c r="C55" s="1">
        <v>9751639</v>
      </c>
      <c r="D55" s="1">
        <v>18.335833000000001</v>
      </c>
      <c r="E55" s="1">
        <v>-64.92</v>
      </c>
      <c r="F55" s="17">
        <v>28.961545654801299</v>
      </c>
      <c r="G55" s="4">
        <v>0.13</v>
      </c>
      <c r="H55" s="4">
        <v>0.69</v>
      </c>
      <c r="I55" s="4">
        <v>1.55</v>
      </c>
      <c r="J55" s="4">
        <f t="shared" si="0"/>
        <v>0.44890395764942015</v>
      </c>
      <c r="K55" s="4">
        <f t="shared" si="1"/>
        <v>1.9989039576494201</v>
      </c>
      <c r="L55" s="4">
        <f t="shared" si="2"/>
        <v>2.8189039576494204</v>
      </c>
      <c r="M55" s="3">
        <v>18.125</v>
      </c>
      <c r="N55" s="3">
        <f t="shared" si="3"/>
        <v>0.28961545654801296</v>
      </c>
      <c r="O55" s="3">
        <f t="shared" si="4"/>
        <v>18.414615456548013</v>
      </c>
      <c r="P55" s="1" t="s">
        <v>54</v>
      </c>
      <c r="Q55" s="1" t="s">
        <v>117</v>
      </c>
      <c r="R55" s="1" t="s">
        <v>234</v>
      </c>
      <c r="S55" s="1" t="s">
        <v>217</v>
      </c>
    </row>
    <row r="56" spans="1:19" x14ac:dyDescent="0.3">
      <c r="A56" s="38"/>
      <c r="B56" s="1" t="s">
        <v>93</v>
      </c>
      <c r="C56" s="1">
        <v>8638863</v>
      </c>
      <c r="D56" s="1">
        <v>36.966700000000003</v>
      </c>
      <c r="E56" s="1">
        <v>-76.113299999999995</v>
      </c>
      <c r="F56" s="17">
        <v>17.2992785349246</v>
      </c>
      <c r="G56" s="4">
        <v>0.45</v>
      </c>
      <c r="H56" s="4">
        <v>1.59</v>
      </c>
      <c r="I56" s="4">
        <v>1.72</v>
      </c>
      <c r="J56" s="4">
        <f t="shared" si="0"/>
        <v>0.29754759080070309</v>
      </c>
      <c r="K56" s="4">
        <f t="shared" si="1"/>
        <v>2.017547590800703</v>
      </c>
      <c r="L56" s="4">
        <f t="shared" si="2"/>
        <v>4.057547590800703</v>
      </c>
      <c r="M56" s="3">
        <v>19.25</v>
      </c>
      <c r="N56" s="3">
        <f t="shared" si="3"/>
        <v>0.172992785349246</v>
      </c>
      <c r="O56" s="3">
        <f t="shared" si="4"/>
        <v>19.422992785349248</v>
      </c>
      <c r="P56" s="1" t="s">
        <v>21</v>
      </c>
      <c r="Q56" s="1" t="s">
        <v>116</v>
      </c>
      <c r="R56" s="1" t="s">
        <v>234</v>
      </c>
      <c r="S56" s="1" t="s">
        <v>215</v>
      </c>
    </row>
    <row r="57" spans="1:19" x14ac:dyDescent="0.3">
      <c r="A57" s="38"/>
      <c r="B57" s="1" t="s">
        <v>75</v>
      </c>
      <c r="C57" s="1">
        <v>8656483</v>
      </c>
      <c r="D57" s="1">
        <v>34.72</v>
      </c>
      <c r="E57" s="1">
        <v>-76.67</v>
      </c>
      <c r="F57" s="12">
        <v>25.150184080660367</v>
      </c>
      <c r="G57" s="4">
        <v>0.56000000000000005</v>
      </c>
      <c r="H57" s="4">
        <v>1.26</v>
      </c>
      <c r="I57" s="4">
        <v>1.6300000000000001</v>
      </c>
      <c r="J57" s="4">
        <f t="shared" si="0"/>
        <v>0.40994800051476404</v>
      </c>
      <c r="K57" s="4">
        <f t="shared" si="1"/>
        <v>2.0399480005147641</v>
      </c>
      <c r="L57" s="4">
        <f t="shared" si="2"/>
        <v>3.8599480005147644</v>
      </c>
      <c r="M57" s="3">
        <v>18.375</v>
      </c>
      <c r="N57" s="3">
        <f t="shared" si="3"/>
        <v>0.25150184080660365</v>
      </c>
      <c r="O57" s="3">
        <f t="shared" si="4"/>
        <v>18.626501840806604</v>
      </c>
      <c r="P57" s="1" t="s">
        <v>21</v>
      </c>
      <c r="Q57" s="1" t="s">
        <v>118</v>
      </c>
      <c r="R57" s="1" t="s">
        <v>234</v>
      </c>
      <c r="S57" s="1" t="s">
        <v>214</v>
      </c>
    </row>
    <row r="58" spans="1:19" x14ac:dyDescent="0.3">
      <c r="A58" s="38"/>
      <c r="B58" s="1" t="s">
        <v>65</v>
      </c>
      <c r="C58" s="1">
        <v>8727520</v>
      </c>
      <c r="D58" s="1">
        <v>29.135000000000002</v>
      </c>
      <c r="E58" s="1">
        <v>-83.031700000000001</v>
      </c>
      <c r="F58" s="17">
        <v>29.512484611594601</v>
      </c>
      <c r="G58" s="4">
        <v>0.54</v>
      </c>
      <c r="H58" s="4">
        <v>1.85</v>
      </c>
      <c r="I58" s="4">
        <v>1.59</v>
      </c>
      <c r="J58" s="4">
        <f t="shared" si="0"/>
        <v>0.46924850532435419</v>
      </c>
      <c r="K58" s="4">
        <f t="shared" si="1"/>
        <v>2.0592485053243541</v>
      </c>
      <c r="L58" s="4">
        <f t="shared" si="2"/>
        <v>4.4492485053243547</v>
      </c>
      <c r="M58" s="3">
        <v>18.125</v>
      </c>
      <c r="N58" s="3">
        <f t="shared" si="3"/>
        <v>0.29512484611594603</v>
      </c>
      <c r="O58" s="3">
        <f t="shared" si="4"/>
        <v>18.420124846115947</v>
      </c>
      <c r="P58" s="1" t="s">
        <v>21</v>
      </c>
      <c r="Q58" s="1" t="s">
        <v>161</v>
      </c>
      <c r="R58" s="1" t="s">
        <v>234</v>
      </c>
      <c r="S58" s="1" t="s">
        <v>215</v>
      </c>
    </row>
    <row r="59" spans="1:19" x14ac:dyDescent="0.3">
      <c r="A59" s="38"/>
      <c r="B59" s="1" t="s">
        <v>71</v>
      </c>
      <c r="C59" s="1">
        <v>8594900</v>
      </c>
      <c r="D59" s="1">
        <v>38.872999999999998</v>
      </c>
      <c r="E59" s="1">
        <v>-77.021699999999996</v>
      </c>
      <c r="F59" s="17">
        <v>29.441081716365701</v>
      </c>
      <c r="G59" s="4">
        <v>0.49</v>
      </c>
      <c r="H59" s="4">
        <v>2.89</v>
      </c>
      <c r="I59" s="4">
        <v>1.61</v>
      </c>
      <c r="J59" s="4">
        <f t="shared" si="0"/>
        <v>0.4740014156334878</v>
      </c>
      <c r="K59" s="4">
        <f t="shared" si="1"/>
        <v>2.0840014156334878</v>
      </c>
      <c r="L59" s="4">
        <f t="shared" si="2"/>
        <v>5.4640014156334882</v>
      </c>
      <c r="M59" s="3">
        <v>18.125</v>
      </c>
      <c r="N59" s="3">
        <f t="shared" si="3"/>
        <v>0.29441081716365702</v>
      </c>
      <c r="O59" s="3">
        <f t="shared" si="4"/>
        <v>18.419410817163659</v>
      </c>
      <c r="P59" s="1" t="s">
        <v>21</v>
      </c>
      <c r="Q59" s="1" t="s">
        <v>161</v>
      </c>
      <c r="R59" s="1" t="s">
        <v>234</v>
      </c>
      <c r="S59" s="1" t="s">
        <v>216</v>
      </c>
    </row>
    <row r="60" spans="1:19" x14ac:dyDescent="0.3">
      <c r="A60" s="38"/>
      <c r="B60" s="1" t="s">
        <v>59</v>
      </c>
      <c r="C60" s="1">
        <v>8461490</v>
      </c>
      <c r="D60" s="1">
        <v>41.371699999999997</v>
      </c>
      <c r="E60" s="1">
        <v>-72.095524999999995</v>
      </c>
      <c r="F60" s="17">
        <v>33.875125013530798</v>
      </c>
      <c r="G60" s="4">
        <v>0.46</v>
      </c>
      <c r="H60" s="4">
        <v>1.9</v>
      </c>
      <c r="I60" s="4">
        <v>1.57</v>
      </c>
      <c r="J60" s="4">
        <f t="shared" si="0"/>
        <v>0.53183946271243354</v>
      </c>
      <c r="K60" s="4">
        <f t="shared" si="1"/>
        <v>2.1018394627124337</v>
      </c>
      <c r="L60" s="4">
        <f t="shared" si="2"/>
        <v>4.4618394627124331</v>
      </c>
      <c r="M60" s="3">
        <v>17.625</v>
      </c>
      <c r="N60" s="3">
        <f t="shared" si="3"/>
        <v>0.33875125013530799</v>
      </c>
      <c r="O60" s="3">
        <f t="shared" si="4"/>
        <v>17.963751250135306</v>
      </c>
      <c r="P60" s="1" t="s">
        <v>21</v>
      </c>
      <c r="Q60" s="1" t="s">
        <v>161</v>
      </c>
      <c r="R60" s="1" t="s">
        <v>234</v>
      </c>
      <c r="S60" s="1" t="s">
        <v>216</v>
      </c>
    </row>
    <row r="61" spans="1:19" x14ac:dyDescent="0.3">
      <c r="A61" s="38"/>
      <c r="B61" s="1" t="s">
        <v>57</v>
      </c>
      <c r="C61" s="1">
        <v>9755371</v>
      </c>
      <c r="D61" s="1">
        <v>18.459167000000001</v>
      </c>
      <c r="E61" s="1">
        <v>-66.116388999999998</v>
      </c>
      <c r="F61" s="17">
        <v>34.784566503210101</v>
      </c>
      <c r="G61" s="4">
        <v>0.25</v>
      </c>
      <c r="H61" s="4">
        <v>0.54</v>
      </c>
      <c r="I61" s="4">
        <v>1.56</v>
      </c>
      <c r="J61" s="4">
        <f t="shared" si="0"/>
        <v>0.54263923745007758</v>
      </c>
      <c r="K61" s="4">
        <f t="shared" si="1"/>
        <v>2.1026392374500777</v>
      </c>
      <c r="L61" s="4">
        <f t="shared" si="2"/>
        <v>2.8926392374500778</v>
      </c>
      <c r="M61" s="3">
        <v>17.5</v>
      </c>
      <c r="N61" s="3">
        <f t="shared" si="3"/>
        <v>0.34784566503210101</v>
      </c>
      <c r="O61" s="3">
        <f t="shared" si="4"/>
        <v>17.8478456650321</v>
      </c>
      <c r="P61" s="1" t="s">
        <v>54</v>
      </c>
      <c r="Q61" s="1" t="s">
        <v>117</v>
      </c>
      <c r="R61" s="1" t="s">
        <v>234</v>
      </c>
      <c r="S61" s="1" t="s">
        <v>217</v>
      </c>
    </row>
    <row r="62" spans="1:19" x14ac:dyDescent="0.3">
      <c r="A62" s="38"/>
      <c r="B62" s="1" t="s">
        <v>90</v>
      </c>
      <c r="C62" s="1">
        <v>8534720</v>
      </c>
      <c r="D62" s="1">
        <v>39.356667000000002</v>
      </c>
      <c r="E62" s="1">
        <v>-74.418053</v>
      </c>
      <c r="F62" s="17">
        <v>26.545336361974002</v>
      </c>
      <c r="G62" s="4">
        <v>0.73</v>
      </c>
      <c r="H62" s="4">
        <v>1.44</v>
      </c>
      <c r="I62" s="4">
        <v>1.69</v>
      </c>
      <c r="J62" s="4">
        <f t="shared" si="0"/>
        <v>0.44861618451736063</v>
      </c>
      <c r="K62" s="4">
        <f t="shared" si="1"/>
        <v>2.1386161845173604</v>
      </c>
      <c r="L62" s="4">
        <f t="shared" si="2"/>
        <v>4.3086161845173603</v>
      </c>
      <c r="M62" s="3">
        <v>19.75</v>
      </c>
      <c r="N62" s="3">
        <f t="shared" si="3"/>
        <v>0.26545336361974003</v>
      </c>
      <c r="O62" s="3">
        <f t="shared" si="4"/>
        <v>20.015453363619741</v>
      </c>
      <c r="P62" s="1" t="s">
        <v>21</v>
      </c>
      <c r="Q62" s="1" t="s">
        <v>116</v>
      </c>
      <c r="R62" s="1" t="s">
        <v>234</v>
      </c>
      <c r="S62" s="1" t="s">
        <v>215</v>
      </c>
    </row>
    <row r="63" spans="1:19" x14ac:dyDescent="0.3">
      <c r="A63" s="38"/>
      <c r="B63" s="1" t="s">
        <v>87</v>
      </c>
      <c r="C63" s="1">
        <v>8632200</v>
      </c>
      <c r="D63" s="1">
        <v>37.165190000000003</v>
      </c>
      <c r="E63" s="1">
        <v>-75.988444000000001</v>
      </c>
      <c r="F63" s="12">
        <v>28.852271818371108</v>
      </c>
      <c r="G63" s="4">
        <v>0.46</v>
      </c>
      <c r="H63" s="4">
        <v>1.27</v>
      </c>
      <c r="I63" s="4">
        <v>1.67</v>
      </c>
      <c r="J63" s="4">
        <f t="shared" si="0"/>
        <v>0.48183293936679744</v>
      </c>
      <c r="K63" s="4">
        <f t="shared" si="1"/>
        <v>2.1518329393667974</v>
      </c>
      <c r="L63" s="4">
        <f t="shared" si="2"/>
        <v>3.8818329393667974</v>
      </c>
      <c r="M63" s="3">
        <v>18.75</v>
      </c>
      <c r="N63" s="3">
        <f t="shared" si="3"/>
        <v>0.28852271818371106</v>
      </c>
      <c r="O63" s="3">
        <f t="shared" si="4"/>
        <v>19.03852271818371</v>
      </c>
      <c r="P63" s="1" t="s">
        <v>21</v>
      </c>
      <c r="Q63" s="1" t="s">
        <v>118</v>
      </c>
      <c r="R63" s="1" t="s">
        <v>234</v>
      </c>
      <c r="S63" s="1" t="s">
        <v>214</v>
      </c>
    </row>
    <row r="64" spans="1:19" x14ac:dyDescent="0.3">
      <c r="A64" s="38"/>
      <c r="B64" s="1" t="s">
        <v>79</v>
      </c>
      <c r="C64" s="1">
        <v>8557380</v>
      </c>
      <c r="D64" s="1">
        <v>38.781700000000001</v>
      </c>
      <c r="E64" s="1">
        <v>-75.120002999999997</v>
      </c>
      <c r="F64" s="17">
        <v>31.257228152623799</v>
      </c>
      <c r="G64" s="4">
        <v>0.74</v>
      </c>
      <c r="H64" s="4">
        <v>1.47</v>
      </c>
      <c r="I64" s="4">
        <v>1.6400000000000001</v>
      </c>
      <c r="J64" s="4">
        <f t="shared" si="0"/>
        <v>0.51261854170303034</v>
      </c>
      <c r="K64" s="4">
        <f t="shared" si="1"/>
        <v>2.1526185417030304</v>
      </c>
      <c r="L64" s="4">
        <f t="shared" si="2"/>
        <v>4.3626185417030303</v>
      </c>
      <c r="M64" s="3">
        <v>18.375</v>
      </c>
      <c r="N64" s="3">
        <f t="shared" si="3"/>
        <v>0.312572281526238</v>
      </c>
      <c r="O64" s="3">
        <f t="shared" si="4"/>
        <v>18.687572281526236</v>
      </c>
      <c r="P64" s="1" t="s">
        <v>21</v>
      </c>
      <c r="Q64" s="1" t="s">
        <v>116</v>
      </c>
      <c r="R64" s="1" t="s">
        <v>234</v>
      </c>
      <c r="S64" s="1" t="s">
        <v>215</v>
      </c>
    </row>
    <row r="65" spans="1:20" x14ac:dyDescent="0.3">
      <c r="A65" s="38"/>
      <c r="B65" s="1" t="s">
        <v>60</v>
      </c>
      <c r="C65" s="1">
        <v>8452660</v>
      </c>
      <c r="D65" s="1">
        <v>41.504333000000003</v>
      </c>
      <c r="E65" s="1">
        <v>-71.326138999999998</v>
      </c>
      <c r="F65" s="17">
        <v>38.095284524867097</v>
      </c>
      <c r="G65" s="4">
        <v>0.65</v>
      </c>
      <c r="H65" s="4">
        <v>1.79</v>
      </c>
      <c r="I65" s="4">
        <v>1.57</v>
      </c>
      <c r="J65" s="4">
        <f t="shared" si="0"/>
        <v>0.59809596704041346</v>
      </c>
      <c r="K65" s="4">
        <f t="shared" si="1"/>
        <v>2.1680959670404136</v>
      </c>
      <c r="L65" s="4">
        <f t="shared" si="2"/>
        <v>4.6080959670404136</v>
      </c>
      <c r="M65" s="3">
        <v>17.625</v>
      </c>
      <c r="N65" s="3">
        <f t="shared" si="3"/>
        <v>0.38095284524867096</v>
      </c>
      <c r="O65" s="3">
        <f t="shared" si="4"/>
        <v>18.005952845248672</v>
      </c>
      <c r="P65" s="1" t="s">
        <v>21</v>
      </c>
      <c r="Q65" s="1" t="s">
        <v>161</v>
      </c>
      <c r="R65" s="1" t="s">
        <v>234</v>
      </c>
      <c r="S65" s="1" t="s">
        <v>216</v>
      </c>
    </row>
    <row r="66" spans="1:20" x14ac:dyDescent="0.3">
      <c r="A66" s="38"/>
      <c r="B66" s="1" t="s">
        <v>81</v>
      </c>
      <c r="C66" s="1">
        <v>8724580</v>
      </c>
      <c r="D66" s="1">
        <v>24.550830000000001</v>
      </c>
      <c r="E66" s="1">
        <v>-81.808059999999998</v>
      </c>
      <c r="F66" s="17">
        <v>30.9439172010423</v>
      </c>
      <c r="G66" s="4">
        <v>0.28000000000000003</v>
      </c>
      <c r="H66" s="4">
        <v>0.74</v>
      </c>
      <c r="I66" s="4">
        <v>1.66</v>
      </c>
      <c r="J66" s="4">
        <f t="shared" ref="J66:J102" si="5">I66*F66/100</f>
        <v>0.51366902553730209</v>
      </c>
      <c r="K66" s="4">
        <f t="shared" ref="K66:K102" si="6">I66+J66</f>
        <v>2.1736690255373019</v>
      </c>
      <c r="L66" s="4">
        <f t="shared" ref="L66:L102" si="7">G66+H66+I66+J66</f>
        <v>3.1936690255373019</v>
      </c>
      <c r="M66" s="3">
        <v>19</v>
      </c>
      <c r="N66" s="3">
        <f t="shared" ref="N66:N102" si="8">F66/100</f>
        <v>0.30943917201042298</v>
      </c>
      <c r="O66" s="3">
        <f t="shared" ref="O66:O102" si="9">M66+N66</f>
        <v>19.309439172010421</v>
      </c>
      <c r="P66" s="1" t="s">
        <v>54</v>
      </c>
      <c r="Q66" s="1" t="s">
        <v>117</v>
      </c>
      <c r="R66" s="1" t="s">
        <v>234</v>
      </c>
      <c r="S66" s="1" t="s">
        <v>217</v>
      </c>
    </row>
    <row r="67" spans="1:20" x14ac:dyDescent="0.3">
      <c r="A67" s="38"/>
      <c r="B67" s="1" t="s">
        <v>77</v>
      </c>
      <c r="C67" s="1">
        <v>8725110</v>
      </c>
      <c r="D67" s="1">
        <v>26.131667</v>
      </c>
      <c r="E67" s="1">
        <v>-81.807500000000005</v>
      </c>
      <c r="F67" s="17">
        <v>33.583955002610502</v>
      </c>
      <c r="G67" s="4">
        <v>0.37</v>
      </c>
      <c r="H67" s="4">
        <v>1.58</v>
      </c>
      <c r="I67" s="4">
        <v>1.6300000000000001</v>
      </c>
      <c r="J67" s="4">
        <f t="shared" si="5"/>
        <v>0.54741846654255122</v>
      </c>
      <c r="K67" s="4">
        <f t="shared" si="6"/>
        <v>2.1774184665425516</v>
      </c>
      <c r="L67" s="4">
        <f t="shared" si="7"/>
        <v>4.1274184665425508</v>
      </c>
      <c r="M67" s="3">
        <v>18.625</v>
      </c>
      <c r="N67" s="3">
        <f t="shared" si="8"/>
        <v>0.33583955002610499</v>
      </c>
      <c r="O67" s="3">
        <f t="shared" si="9"/>
        <v>18.960839550026105</v>
      </c>
      <c r="P67" s="1" t="s">
        <v>21</v>
      </c>
      <c r="Q67" s="1" t="s">
        <v>116</v>
      </c>
      <c r="R67" s="1" t="s">
        <v>234</v>
      </c>
      <c r="S67" s="1" t="s">
        <v>215</v>
      </c>
    </row>
    <row r="68" spans="1:20" x14ac:dyDescent="0.3">
      <c r="A68" s="38"/>
      <c r="B68" s="13" t="s">
        <v>98</v>
      </c>
      <c r="C68" s="1">
        <v>1820000</v>
      </c>
      <c r="D68" s="1">
        <v>8.7317</v>
      </c>
      <c r="E68" s="1">
        <v>167.73611500000001</v>
      </c>
      <c r="F68" s="12">
        <v>22.933507349607233</v>
      </c>
      <c r="G68" s="4">
        <v>0.63</v>
      </c>
      <c r="H68" s="4">
        <v>0.56999999999999995</v>
      </c>
      <c r="I68" s="4">
        <v>1.78</v>
      </c>
      <c r="J68" s="4">
        <f t="shared" si="5"/>
        <v>0.40821643082300874</v>
      </c>
      <c r="K68" s="4">
        <f t="shared" si="6"/>
        <v>2.188216430823009</v>
      </c>
      <c r="L68" s="4">
        <f t="shared" si="7"/>
        <v>3.3882164308230087</v>
      </c>
      <c r="M68" s="3">
        <v>19.875</v>
      </c>
      <c r="N68" s="3">
        <f t="shared" si="8"/>
        <v>0.22933507349607232</v>
      </c>
      <c r="O68" s="3">
        <f t="shared" si="9"/>
        <v>20.104335073496074</v>
      </c>
      <c r="P68" s="1" t="s">
        <v>21</v>
      </c>
      <c r="Q68" s="1" t="s">
        <v>117</v>
      </c>
      <c r="R68" s="1" t="s">
        <v>234</v>
      </c>
      <c r="S68" s="1" t="s">
        <v>214</v>
      </c>
    </row>
    <row r="69" spans="1:20" x14ac:dyDescent="0.3">
      <c r="A69" s="38"/>
      <c r="B69" s="1" t="s">
        <v>72</v>
      </c>
      <c r="C69" s="1">
        <v>8510560</v>
      </c>
      <c r="D69" s="1">
        <v>41.048333</v>
      </c>
      <c r="E69" s="1">
        <v>-71.959444000000005</v>
      </c>
      <c r="F69" s="17">
        <v>35.6439665221504</v>
      </c>
      <c r="G69" s="4">
        <v>0.39</v>
      </c>
      <c r="H69" s="4">
        <v>1.67</v>
      </c>
      <c r="I69" s="4">
        <v>1.62</v>
      </c>
      <c r="J69" s="4">
        <f t="shared" si="5"/>
        <v>0.57743225765883655</v>
      </c>
      <c r="K69" s="4">
        <f t="shared" si="6"/>
        <v>2.1974322576588365</v>
      </c>
      <c r="L69" s="4">
        <f t="shared" si="7"/>
        <v>4.257432257658837</v>
      </c>
      <c r="M69" s="3">
        <v>18.25</v>
      </c>
      <c r="N69" s="3">
        <f t="shared" si="8"/>
        <v>0.356439665221504</v>
      </c>
      <c r="O69" s="3">
        <f t="shared" si="9"/>
        <v>18.606439665221504</v>
      </c>
      <c r="P69" s="1" t="s">
        <v>21</v>
      </c>
      <c r="Q69" s="1" t="s">
        <v>161</v>
      </c>
      <c r="R69" s="1" t="s">
        <v>234</v>
      </c>
      <c r="S69" s="1" t="s">
        <v>215</v>
      </c>
    </row>
    <row r="70" spans="1:20" x14ac:dyDescent="0.3">
      <c r="A70" s="38"/>
      <c r="B70" s="1" t="s">
        <v>94</v>
      </c>
      <c r="C70" s="1">
        <v>8638660</v>
      </c>
      <c r="D70" s="1">
        <v>36.8217</v>
      </c>
      <c r="E70" s="1">
        <v>-76.293300000000002</v>
      </c>
      <c r="F70" s="12">
        <v>28.05129987500937</v>
      </c>
      <c r="G70" s="4">
        <v>0.48</v>
      </c>
      <c r="H70" s="4">
        <v>1.63</v>
      </c>
      <c r="I70" s="4">
        <v>1.72</v>
      </c>
      <c r="J70" s="4">
        <f t="shared" si="5"/>
        <v>0.48248235785016114</v>
      </c>
      <c r="K70" s="4">
        <f t="shared" si="6"/>
        <v>2.2024823578501609</v>
      </c>
      <c r="L70" s="4">
        <f t="shared" si="7"/>
        <v>4.3124823578501612</v>
      </c>
      <c r="M70" s="3">
        <v>19.25</v>
      </c>
      <c r="N70" s="3">
        <f t="shared" si="8"/>
        <v>0.28051299875009372</v>
      </c>
      <c r="O70" s="3">
        <f t="shared" si="9"/>
        <v>19.530512998750094</v>
      </c>
      <c r="P70" s="1" t="s">
        <v>21</v>
      </c>
      <c r="Q70" s="1" t="s">
        <v>116</v>
      </c>
      <c r="R70" s="1" t="s">
        <v>234</v>
      </c>
      <c r="S70" s="1" t="s">
        <v>215</v>
      </c>
    </row>
    <row r="71" spans="1:20" x14ac:dyDescent="0.3">
      <c r="A71" s="38"/>
      <c r="B71" s="1" t="s">
        <v>89</v>
      </c>
      <c r="C71" s="1">
        <v>8531680</v>
      </c>
      <c r="D71" s="1">
        <v>40.466943999999998</v>
      </c>
      <c r="E71" s="1">
        <v>-74.009444000000002</v>
      </c>
      <c r="F71" s="17">
        <v>31.589370224298399</v>
      </c>
      <c r="G71" s="4">
        <v>0.81</v>
      </c>
      <c r="H71" s="4">
        <v>1.98</v>
      </c>
      <c r="I71" s="4">
        <v>1.68</v>
      </c>
      <c r="J71" s="4">
        <f t="shared" si="5"/>
        <v>0.53070141976821317</v>
      </c>
      <c r="K71" s="4">
        <f t="shared" si="6"/>
        <v>2.2107014197682133</v>
      </c>
      <c r="L71" s="4">
        <f t="shared" si="7"/>
        <v>5.0007014197682125</v>
      </c>
      <c r="M71" s="3">
        <v>18.875</v>
      </c>
      <c r="N71" s="3">
        <f t="shared" si="8"/>
        <v>0.31589370224298396</v>
      </c>
      <c r="O71" s="3">
        <f t="shared" si="9"/>
        <v>19.190893702242985</v>
      </c>
      <c r="P71" s="1" t="s">
        <v>23</v>
      </c>
      <c r="Q71" s="1" t="s">
        <v>161</v>
      </c>
      <c r="R71" s="1" t="s">
        <v>234</v>
      </c>
      <c r="S71" s="1" t="s">
        <v>216</v>
      </c>
    </row>
    <row r="72" spans="1:20" x14ac:dyDescent="0.3">
      <c r="A72" s="38"/>
      <c r="B72" s="1" t="s">
        <v>74</v>
      </c>
      <c r="C72" s="1">
        <v>8449130</v>
      </c>
      <c r="D72" s="1">
        <v>41.285277999999998</v>
      </c>
      <c r="E72" s="1">
        <v>-70.09639</v>
      </c>
      <c r="F72" s="17">
        <v>35.837640089362999</v>
      </c>
      <c r="G72" s="4">
        <v>0.55000000000000004</v>
      </c>
      <c r="H72" s="4">
        <v>1.23</v>
      </c>
      <c r="I72" s="4">
        <v>1.6300000000000001</v>
      </c>
      <c r="J72" s="4">
        <f t="shared" si="5"/>
        <v>0.58415353345661691</v>
      </c>
      <c r="K72" s="4">
        <f t="shared" si="6"/>
        <v>2.2141535334566171</v>
      </c>
      <c r="L72" s="4">
        <f t="shared" si="7"/>
        <v>3.9941535334566169</v>
      </c>
      <c r="M72" s="3">
        <v>18.375</v>
      </c>
      <c r="N72" s="3">
        <f t="shared" si="8"/>
        <v>0.35837640089362999</v>
      </c>
      <c r="O72" s="3">
        <f t="shared" si="9"/>
        <v>18.733376400893629</v>
      </c>
      <c r="P72" s="1" t="s">
        <v>21</v>
      </c>
      <c r="Q72" s="1" t="s">
        <v>118</v>
      </c>
      <c r="R72" s="1" t="s">
        <v>234</v>
      </c>
      <c r="S72" s="1" t="s">
        <v>215</v>
      </c>
    </row>
    <row r="73" spans="1:20" x14ac:dyDescent="0.3">
      <c r="A73" s="38"/>
      <c r="B73" s="1" t="s">
        <v>68</v>
      </c>
      <c r="C73" s="1">
        <v>8574680</v>
      </c>
      <c r="D73" s="1">
        <v>39.266944000000002</v>
      </c>
      <c r="E73" s="1">
        <v>-76.579443999999995</v>
      </c>
      <c r="F73" s="17">
        <v>38.671879409630797</v>
      </c>
      <c r="G73" s="4">
        <v>0.26</v>
      </c>
      <c r="H73" s="4">
        <v>1.67</v>
      </c>
      <c r="I73" s="4">
        <v>1.6</v>
      </c>
      <c r="J73" s="4">
        <f t="shared" si="5"/>
        <v>0.61875007055409281</v>
      </c>
      <c r="K73" s="4">
        <f t="shared" si="6"/>
        <v>2.2187500705540928</v>
      </c>
      <c r="L73" s="4">
        <f t="shared" si="7"/>
        <v>4.148750070554093</v>
      </c>
      <c r="M73" s="3">
        <v>18</v>
      </c>
      <c r="N73" s="3">
        <f t="shared" si="8"/>
        <v>0.38671879409630799</v>
      </c>
      <c r="O73" s="3">
        <f t="shared" si="9"/>
        <v>18.386718794096307</v>
      </c>
      <c r="P73" s="1" t="s">
        <v>54</v>
      </c>
      <c r="Q73" s="1" t="s">
        <v>161</v>
      </c>
      <c r="R73" s="1" t="s">
        <v>234</v>
      </c>
      <c r="S73" s="1" t="s">
        <v>215</v>
      </c>
    </row>
    <row r="74" spans="1:20" x14ac:dyDescent="0.3">
      <c r="A74" s="38"/>
      <c r="B74" s="1" t="s">
        <v>76</v>
      </c>
      <c r="C74" s="1">
        <v>8725520</v>
      </c>
      <c r="D74" s="1">
        <v>26.648</v>
      </c>
      <c r="E74" s="1">
        <v>-81.870999999999995</v>
      </c>
      <c r="F74" s="17">
        <v>37.507698551589101</v>
      </c>
      <c r="G74" s="4">
        <v>0.21</v>
      </c>
      <c r="H74" s="4">
        <v>1.72</v>
      </c>
      <c r="I74" s="4">
        <v>1.6300000000000001</v>
      </c>
      <c r="J74" s="4">
        <f t="shared" si="5"/>
        <v>0.61137548639090245</v>
      </c>
      <c r="K74" s="4">
        <f t="shared" si="6"/>
        <v>2.2413754863909023</v>
      </c>
      <c r="L74" s="4">
        <f t="shared" si="7"/>
        <v>4.1713754863909021</v>
      </c>
      <c r="M74" s="3">
        <v>18.625</v>
      </c>
      <c r="N74" s="3">
        <f t="shared" si="8"/>
        <v>0.37507698551589103</v>
      </c>
      <c r="O74" s="3">
        <f t="shared" si="9"/>
        <v>19.000076985515889</v>
      </c>
      <c r="P74" s="1" t="s">
        <v>54</v>
      </c>
      <c r="Q74" s="1" t="s">
        <v>161</v>
      </c>
      <c r="R74" s="1" t="s">
        <v>234</v>
      </c>
      <c r="S74" s="1" t="s">
        <v>215</v>
      </c>
    </row>
    <row r="75" spans="1:20" x14ac:dyDescent="0.3">
      <c r="A75" s="38"/>
      <c r="B75" s="1" t="s">
        <v>83</v>
      </c>
      <c r="C75" s="1">
        <v>8726520</v>
      </c>
      <c r="D75" s="1">
        <v>27.76061</v>
      </c>
      <c r="E75" s="1">
        <v>-82.626900000000006</v>
      </c>
      <c r="F75" s="12">
        <v>35.682153209605026</v>
      </c>
      <c r="G75" s="4">
        <v>0.32</v>
      </c>
      <c r="H75" s="4">
        <v>1.42</v>
      </c>
      <c r="I75" s="4">
        <v>1.66</v>
      </c>
      <c r="J75" s="4">
        <f t="shared" si="5"/>
        <v>0.59232374327944337</v>
      </c>
      <c r="K75" s="4">
        <f t="shared" si="6"/>
        <v>2.2523237432794434</v>
      </c>
      <c r="L75" s="4">
        <f t="shared" si="7"/>
        <v>3.9923237432794432</v>
      </c>
      <c r="M75" s="3">
        <v>19</v>
      </c>
      <c r="N75" s="3">
        <f t="shared" si="8"/>
        <v>0.35682153209605028</v>
      </c>
      <c r="O75" s="3">
        <f t="shared" si="9"/>
        <v>19.356821532096049</v>
      </c>
      <c r="P75" s="1" t="s">
        <v>54</v>
      </c>
      <c r="Q75" s="1" t="s">
        <v>116</v>
      </c>
      <c r="R75" s="1" t="s">
        <v>234</v>
      </c>
      <c r="S75" s="1" t="s">
        <v>215</v>
      </c>
    </row>
    <row r="76" spans="1:20" s="16" customFormat="1" x14ac:dyDescent="0.3">
      <c r="A76" s="38"/>
      <c r="B76" s="13" t="s">
        <v>73</v>
      </c>
      <c r="C76" s="13">
        <v>8575512</v>
      </c>
      <c r="D76" s="13">
        <v>38.983280000000001</v>
      </c>
      <c r="E76" s="13">
        <v>-76.4816</v>
      </c>
      <c r="F76" s="17">
        <v>40.147729762104802</v>
      </c>
      <c r="G76" s="14">
        <v>0.22</v>
      </c>
      <c r="H76" s="14">
        <v>1.51</v>
      </c>
      <c r="I76" s="14">
        <v>1.6300000000000001</v>
      </c>
      <c r="J76" s="14">
        <f t="shared" si="5"/>
        <v>0.65440799512230841</v>
      </c>
      <c r="K76" s="14">
        <f t="shared" si="6"/>
        <v>2.2844079951223084</v>
      </c>
      <c r="L76" s="14">
        <f t="shared" si="7"/>
        <v>4.0144079951223084</v>
      </c>
      <c r="M76" s="15">
        <v>18.25</v>
      </c>
      <c r="N76" s="15">
        <f t="shared" si="8"/>
        <v>0.401477297621048</v>
      </c>
      <c r="O76" s="15">
        <f t="shared" si="9"/>
        <v>18.651477297621049</v>
      </c>
      <c r="P76" s="13" t="s">
        <v>54</v>
      </c>
      <c r="Q76" s="13" t="s">
        <v>116</v>
      </c>
      <c r="R76" s="13" t="s">
        <v>234</v>
      </c>
      <c r="S76" s="1" t="s">
        <v>215</v>
      </c>
      <c r="T76"/>
    </row>
    <row r="77" spans="1:20" ht="14.4" customHeight="1" x14ac:dyDescent="0.3">
      <c r="A77" s="38"/>
      <c r="B77" s="13" t="s">
        <v>53</v>
      </c>
      <c r="C77" s="1">
        <v>9759110</v>
      </c>
      <c r="D77" s="1">
        <v>17.970099999999999</v>
      </c>
      <c r="E77" s="1">
        <v>-67.046390000000002</v>
      </c>
      <c r="F77" s="12">
        <v>57.572651450147937</v>
      </c>
      <c r="G77" s="4">
        <v>0.1</v>
      </c>
      <c r="H77" s="4">
        <v>0.56999999999999995</v>
      </c>
      <c r="I77" s="4">
        <v>1.55</v>
      </c>
      <c r="J77" s="4">
        <f t="shared" si="5"/>
        <v>0.89237609747729307</v>
      </c>
      <c r="K77" s="4">
        <f t="shared" si="6"/>
        <v>2.4423760974772932</v>
      </c>
      <c r="L77" s="4">
        <f t="shared" si="7"/>
        <v>3.1123760974772927</v>
      </c>
      <c r="M77" s="3">
        <v>17.375</v>
      </c>
      <c r="N77" s="3">
        <f t="shared" si="8"/>
        <v>0.57572651450147938</v>
      </c>
      <c r="O77" s="3">
        <f t="shared" si="9"/>
        <v>17.950726514501479</v>
      </c>
      <c r="P77" s="1" t="s">
        <v>54</v>
      </c>
      <c r="Q77" s="1" t="s">
        <v>117</v>
      </c>
      <c r="R77" s="1" t="s">
        <v>235</v>
      </c>
      <c r="S77" s="1" t="s">
        <v>217</v>
      </c>
    </row>
    <row r="78" spans="1:20" x14ac:dyDescent="0.3">
      <c r="A78" s="38"/>
      <c r="B78" s="53" t="s">
        <v>63</v>
      </c>
      <c r="C78" s="1">
        <v>8447930</v>
      </c>
      <c r="D78" s="1">
        <v>41.523612999999997</v>
      </c>
      <c r="E78" s="1">
        <v>-70.671111999999994</v>
      </c>
      <c r="F78" s="17">
        <v>45.8070565625708</v>
      </c>
      <c r="G78" s="4">
        <v>0.37</v>
      </c>
      <c r="H78" s="4">
        <v>1.8</v>
      </c>
      <c r="I78" s="4">
        <v>1.59</v>
      </c>
      <c r="J78" s="4">
        <f t="shared" ref="J78:J85" si="10">I78*F78/100</f>
        <v>0.7283321993448757</v>
      </c>
      <c r="K78" s="4">
        <f t="shared" ref="K78:K85" si="11">I78+J78</f>
        <v>2.3183321993448756</v>
      </c>
      <c r="L78" s="4">
        <f t="shared" ref="L78:L85" si="12">G78+H78+I78+J78</f>
        <v>4.4883321993448755</v>
      </c>
      <c r="M78" s="3">
        <v>17.875</v>
      </c>
      <c r="N78" s="3">
        <f t="shared" ref="N78:N85" si="13">F78/100</f>
        <v>0.45807056562570803</v>
      </c>
      <c r="O78" s="3">
        <f t="shared" ref="O78:O85" si="14">M78+N78</f>
        <v>18.333070565625707</v>
      </c>
      <c r="P78" s="1" t="s">
        <v>21</v>
      </c>
      <c r="Q78" s="1" t="s">
        <v>161</v>
      </c>
      <c r="R78" s="1" t="s">
        <v>235</v>
      </c>
      <c r="S78" s="1" t="s">
        <v>216</v>
      </c>
    </row>
    <row r="79" spans="1:20" x14ac:dyDescent="0.3">
      <c r="A79" s="38"/>
      <c r="B79" s="53" t="s">
        <v>80</v>
      </c>
      <c r="C79" s="1">
        <v>8726724</v>
      </c>
      <c r="D79" s="1">
        <v>27.978306</v>
      </c>
      <c r="E79" s="1">
        <v>-82.831693999999999</v>
      </c>
      <c r="F79" s="17">
        <v>41.000399511212002</v>
      </c>
      <c r="G79" s="4">
        <v>0.39</v>
      </c>
      <c r="H79" s="4">
        <v>1.45</v>
      </c>
      <c r="I79" s="4">
        <v>1.65</v>
      </c>
      <c r="J79" s="4">
        <f t="shared" si="10"/>
        <v>0.67650659193499807</v>
      </c>
      <c r="K79" s="4">
        <f t="shared" si="11"/>
        <v>2.3265065919349981</v>
      </c>
      <c r="L79" s="4">
        <f t="shared" si="12"/>
        <v>4.1665065919349979</v>
      </c>
      <c r="M79" s="3">
        <v>18.875</v>
      </c>
      <c r="N79" s="3">
        <f t="shared" si="13"/>
        <v>0.41000399511212005</v>
      </c>
      <c r="O79" s="3">
        <f t="shared" si="14"/>
        <v>19.28500399511212</v>
      </c>
      <c r="P79" s="1" t="s">
        <v>21</v>
      </c>
      <c r="Q79" s="1" t="s">
        <v>116</v>
      </c>
      <c r="R79" s="1" t="s">
        <v>235</v>
      </c>
      <c r="S79" s="1" t="s">
        <v>215</v>
      </c>
    </row>
    <row r="80" spans="1:20" x14ac:dyDescent="0.3">
      <c r="A80" s="38"/>
      <c r="B80" s="53" t="s">
        <v>95</v>
      </c>
      <c r="C80" s="1">
        <v>8638610</v>
      </c>
      <c r="D80" s="1">
        <v>36.946700999999997</v>
      </c>
      <c r="E80" s="1">
        <v>-76.330001999999993</v>
      </c>
      <c r="F80" s="17">
        <v>35.453639634439497</v>
      </c>
      <c r="G80" s="4">
        <v>0.43</v>
      </c>
      <c r="H80" s="4">
        <v>1.73</v>
      </c>
      <c r="I80" s="4">
        <v>1.74</v>
      </c>
      <c r="J80" s="4">
        <f t="shared" si="10"/>
        <v>0.61689332963924726</v>
      </c>
      <c r="K80" s="4">
        <f t="shared" si="11"/>
        <v>2.3568933296392474</v>
      </c>
      <c r="L80" s="4">
        <f t="shared" si="12"/>
        <v>4.5168933296392479</v>
      </c>
      <c r="M80" s="3">
        <v>19.5</v>
      </c>
      <c r="N80" s="3">
        <f t="shared" si="13"/>
        <v>0.35453639634439499</v>
      </c>
      <c r="O80" s="3">
        <f t="shared" si="14"/>
        <v>19.854536396344393</v>
      </c>
      <c r="P80" s="1" t="s">
        <v>21</v>
      </c>
      <c r="Q80" s="1" t="s">
        <v>161</v>
      </c>
      <c r="R80" s="1" t="s">
        <v>235</v>
      </c>
      <c r="S80" s="1" t="s">
        <v>216</v>
      </c>
    </row>
    <row r="81" spans="1:19" x14ac:dyDescent="0.3">
      <c r="A81" s="38"/>
      <c r="B81" s="53" t="s">
        <v>82</v>
      </c>
      <c r="C81" s="1">
        <v>8577330</v>
      </c>
      <c r="D81" s="1">
        <v>38.317222000000001</v>
      </c>
      <c r="E81" s="1">
        <v>-76.450833000000003</v>
      </c>
      <c r="F81" s="12">
        <v>42.733883928092375</v>
      </c>
      <c r="G81" s="4">
        <v>0.22</v>
      </c>
      <c r="H81" s="4">
        <v>1.0900000000000001</v>
      </c>
      <c r="I81" s="4">
        <v>1.66</v>
      </c>
      <c r="J81" s="4">
        <f t="shared" si="10"/>
        <v>0.70938247320633341</v>
      </c>
      <c r="K81" s="4">
        <f t="shared" si="11"/>
        <v>2.3693824732063336</v>
      </c>
      <c r="L81" s="4">
        <f t="shared" si="12"/>
        <v>3.6793824732063332</v>
      </c>
      <c r="M81" s="3">
        <v>18.625</v>
      </c>
      <c r="N81" s="3">
        <f t="shared" si="13"/>
        <v>0.42733883928092375</v>
      </c>
      <c r="O81" s="3">
        <f t="shared" si="14"/>
        <v>19.052338839280925</v>
      </c>
      <c r="P81" s="1" t="s">
        <v>54</v>
      </c>
      <c r="Q81" s="1" t="s">
        <v>118</v>
      </c>
      <c r="R81" s="1" t="s">
        <v>235</v>
      </c>
      <c r="S81" s="1" t="s">
        <v>214</v>
      </c>
    </row>
    <row r="82" spans="1:19" x14ac:dyDescent="0.3">
      <c r="A82" s="38"/>
      <c r="B82" s="53" t="s">
        <v>85</v>
      </c>
      <c r="C82" s="1">
        <v>8735180</v>
      </c>
      <c r="D82" s="1">
        <v>30.25</v>
      </c>
      <c r="E82" s="1">
        <v>-88.075000000000003</v>
      </c>
      <c r="F82" s="12">
        <v>44.527621512009766</v>
      </c>
      <c r="G82" s="4">
        <v>0.2</v>
      </c>
      <c r="H82" s="4">
        <v>2.97</v>
      </c>
      <c r="I82" s="4">
        <v>1.66</v>
      </c>
      <c r="J82" s="4">
        <f t="shared" si="10"/>
        <v>0.73915851709936209</v>
      </c>
      <c r="K82" s="4">
        <f t="shared" si="11"/>
        <v>2.3991585170993619</v>
      </c>
      <c r="L82" s="4">
        <f t="shared" si="12"/>
        <v>5.5691585170993623</v>
      </c>
      <c r="M82" s="3">
        <v>18.875</v>
      </c>
      <c r="N82" s="3">
        <f t="shared" si="13"/>
        <v>0.44527621512009768</v>
      </c>
      <c r="O82" s="3">
        <f t="shared" si="14"/>
        <v>19.320276215120099</v>
      </c>
      <c r="P82" s="1" t="s">
        <v>54</v>
      </c>
      <c r="Q82" s="1" t="s">
        <v>161</v>
      </c>
      <c r="R82" s="1" t="s">
        <v>235</v>
      </c>
      <c r="S82" s="1" t="s">
        <v>216</v>
      </c>
    </row>
    <row r="83" spans="1:19" x14ac:dyDescent="0.3">
      <c r="A83" s="38"/>
      <c r="B83" s="53" t="s">
        <v>92</v>
      </c>
      <c r="C83" s="1">
        <v>8635750</v>
      </c>
      <c r="D83" s="1">
        <v>37.995277999999999</v>
      </c>
      <c r="E83" s="1">
        <v>-76.464721999999995</v>
      </c>
      <c r="F83" s="12">
        <v>41.897301756509279</v>
      </c>
      <c r="G83" s="4">
        <v>0.23</v>
      </c>
      <c r="H83" s="4">
        <v>1.1200000000000001</v>
      </c>
      <c r="I83" s="4">
        <v>1.7</v>
      </c>
      <c r="J83" s="4">
        <f t="shared" si="10"/>
        <v>0.71225412986065773</v>
      </c>
      <c r="K83" s="4">
        <f t="shared" si="11"/>
        <v>2.4122541298606577</v>
      </c>
      <c r="L83" s="4">
        <f t="shared" si="12"/>
        <v>3.7622541298606578</v>
      </c>
      <c r="M83" s="3">
        <v>19</v>
      </c>
      <c r="N83" s="3">
        <f t="shared" si="13"/>
        <v>0.41897301756509281</v>
      </c>
      <c r="O83" s="3">
        <f t="shared" si="14"/>
        <v>19.418973017565094</v>
      </c>
      <c r="P83" s="1" t="s">
        <v>54</v>
      </c>
      <c r="Q83" s="1" t="s">
        <v>118</v>
      </c>
      <c r="R83" s="1" t="s">
        <v>235</v>
      </c>
      <c r="S83" s="1" t="s">
        <v>214</v>
      </c>
    </row>
    <row r="84" spans="1:19" x14ac:dyDescent="0.3">
      <c r="A84" s="38"/>
      <c r="B84" s="53" t="s">
        <v>78</v>
      </c>
      <c r="C84" s="1">
        <v>8571892</v>
      </c>
      <c r="D84" s="1">
        <v>38.572499999999998</v>
      </c>
      <c r="E84" s="1">
        <v>-76.061667</v>
      </c>
      <c r="F84" s="17">
        <v>50.264221141720199</v>
      </c>
      <c r="G84" s="4">
        <v>0.31</v>
      </c>
      <c r="H84" s="4">
        <v>1.1299999999999999</v>
      </c>
      <c r="I84" s="4">
        <v>1.6400000000000001</v>
      </c>
      <c r="J84" s="4">
        <f t="shared" si="10"/>
        <v>0.82433322672421128</v>
      </c>
      <c r="K84" s="4">
        <f t="shared" si="11"/>
        <v>2.4643332267242113</v>
      </c>
      <c r="L84" s="4">
        <f t="shared" si="12"/>
        <v>3.9043332267242112</v>
      </c>
      <c r="M84" s="3">
        <v>18.375</v>
      </c>
      <c r="N84" s="3">
        <f t="shared" si="13"/>
        <v>0.502642211417202</v>
      </c>
      <c r="O84" s="3">
        <f t="shared" si="14"/>
        <v>18.877642211417204</v>
      </c>
      <c r="P84" s="1" t="s">
        <v>54</v>
      </c>
      <c r="Q84" s="1" t="s">
        <v>118</v>
      </c>
      <c r="R84" s="1" t="s">
        <v>235</v>
      </c>
      <c r="S84" s="1" t="s">
        <v>214</v>
      </c>
    </row>
    <row r="85" spans="1:19" x14ac:dyDescent="0.3">
      <c r="A85" s="39"/>
      <c r="B85" s="53" t="s">
        <v>86</v>
      </c>
      <c r="C85" s="1">
        <v>8723970</v>
      </c>
      <c r="D85" s="1">
        <v>24.710999999999999</v>
      </c>
      <c r="E85" s="1">
        <v>-81.106499999999997</v>
      </c>
      <c r="F85" s="12">
        <v>51.240243956936709</v>
      </c>
      <c r="G85" s="4">
        <v>0.14000000000000001</v>
      </c>
      <c r="H85" s="4">
        <v>0.93</v>
      </c>
      <c r="I85" s="4">
        <v>1.67</v>
      </c>
      <c r="J85" s="4">
        <f t="shared" si="10"/>
        <v>0.85571207408084304</v>
      </c>
      <c r="K85" s="4">
        <f t="shared" si="11"/>
        <v>2.5257120740808432</v>
      </c>
      <c r="L85" s="4">
        <f t="shared" si="12"/>
        <v>3.5957120740808435</v>
      </c>
      <c r="M85" s="3">
        <v>19.125</v>
      </c>
      <c r="N85" s="3">
        <f t="shared" si="13"/>
        <v>0.51240243956936704</v>
      </c>
      <c r="O85" s="3">
        <f t="shared" si="14"/>
        <v>19.637402439569367</v>
      </c>
      <c r="P85" s="1" t="s">
        <v>54</v>
      </c>
      <c r="Q85" s="1" t="s">
        <v>118</v>
      </c>
      <c r="R85" s="1" t="s">
        <v>235</v>
      </c>
      <c r="S85" s="1" t="s">
        <v>214</v>
      </c>
    </row>
    <row r="86" spans="1:19" ht="14.4" customHeight="1" x14ac:dyDescent="0.3">
      <c r="A86" s="27" t="s">
        <v>228</v>
      </c>
      <c r="B86" s="1" t="s">
        <v>91</v>
      </c>
      <c r="C86" s="1">
        <v>1630000</v>
      </c>
      <c r="D86" s="1">
        <v>13.443390000000001</v>
      </c>
      <c r="E86" s="1">
        <v>144.656361</v>
      </c>
      <c r="F86" s="12">
        <v>36.896768177414117</v>
      </c>
      <c r="G86" s="4">
        <v>0.3</v>
      </c>
      <c r="H86" s="4">
        <v>0.46</v>
      </c>
      <c r="I86" s="4">
        <v>1.69</v>
      </c>
      <c r="J86" s="4">
        <f t="shared" si="5"/>
        <v>0.62355538219829854</v>
      </c>
      <c r="K86" s="4">
        <f t="shared" si="6"/>
        <v>2.3135553821982984</v>
      </c>
      <c r="L86" s="4">
        <f t="shared" si="7"/>
        <v>3.0735553821982986</v>
      </c>
      <c r="M86" s="3">
        <v>18.875</v>
      </c>
      <c r="N86" s="3">
        <f t="shared" si="8"/>
        <v>0.36896768177414119</v>
      </c>
      <c r="O86" s="3">
        <f t="shared" si="9"/>
        <v>19.243967681774141</v>
      </c>
      <c r="P86" s="1" t="s">
        <v>54</v>
      </c>
      <c r="Q86" s="1" t="s">
        <v>117</v>
      </c>
      <c r="R86" s="1" t="s">
        <v>235</v>
      </c>
      <c r="S86" s="1" t="s">
        <v>217</v>
      </c>
    </row>
    <row r="87" spans="1:19" x14ac:dyDescent="0.3">
      <c r="A87" s="28"/>
      <c r="B87" s="1" t="s">
        <v>104</v>
      </c>
      <c r="C87" s="1">
        <v>1890000</v>
      </c>
      <c r="D87" s="1">
        <v>19.290555999999999</v>
      </c>
      <c r="E87" s="1">
        <v>166.61750000000001</v>
      </c>
      <c r="F87" s="17">
        <v>28.3134003930871</v>
      </c>
      <c r="G87" s="4">
        <v>0.37</v>
      </c>
      <c r="H87" s="4">
        <v>0.86</v>
      </c>
      <c r="I87" s="4">
        <v>1.81</v>
      </c>
      <c r="J87" s="4">
        <f t="shared" si="5"/>
        <v>0.51247254711487655</v>
      </c>
      <c r="K87" s="4">
        <f t="shared" si="6"/>
        <v>2.3224725471148764</v>
      </c>
      <c r="L87" s="4">
        <f t="shared" si="7"/>
        <v>3.5524725471148768</v>
      </c>
      <c r="M87" s="3">
        <v>21.125</v>
      </c>
      <c r="N87" s="3">
        <f t="shared" si="8"/>
        <v>0.28313400393087101</v>
      </c>
      <c r="O87" s="3">
        <f t="shared" si="9"/>
        <v>21.408134003930872</v>
      </c>
      <c r="P87" s="1" t="s">
        <v>21</v>
      </c>
      <c r="Q87" s="1" t="s">
        <v>117</v>
      </c>
      <c r="R87" s="1" t="s">
        <v>235</v>
      </c>
      <c r="S87" s="1" t="s">
        <v>214</v>
      </c>
    </row>
    <row r="88" spans="1:19" x14ac:dyDescent="0.3">
      <c r="A88" s="28"/>
      <c r="B88" s="1" t="s">
        <v>101</v>
      </c>
      <c r="C88" s="1">
        <v>1612480</v>
      </c>
      <c r="D88" s="1">
        <v>21.433056000000001</v>
      </c>
      <c r="E88" s="1">
        <v>-157.79</v>
      </c>
      <c r="F88" s="17">
        <v>34.527985765145303</v>
      </c>
      <c r="G88" s="4">
        <v>0.33</v>
      </c>
      <c r="H88" s="4">
        <v>0.46</v>
      </c>
      <c r="I88" s="4">
        <v>1.81</v>
      </c>
      <c r="J88" s="4">
        <f t="shared" si="5"/>
        <v>0.62495654234913001</v>
      </c>
      <c r="K88" s="4">
        <f t="shared" si="6"/>
        <v>2.4349565423491302</v>
      </c>
      <c r="L88" s="4">
        <f t="shared" si="7"/>
        <v>3.2249565423491302</v>
      </c>
      <c r="M88" s="3">
        <v>21.125</v>
      </c>
      <c r="N88" s="3">
        <f t="shared" si="8"/>
        <v>0.34527985765145303</v>
      </c>
      <c r="O88" s="3">
        <f t="shared" si="9"/>
        <v>21.470279857651452</v>
      </c>
      <c r="P88" s="1" t="s">
        <v>54</v>
      </c>
      <c r="Q88" s="1" t="s">
        <v>117</v>
      </c>
      <c r="R88" s="1" t="s">
        <v>235</v>
      </c>
      <c r="S88" s="1" t="s">
        <v>217</v>
      </c>
    </row>
    <row r="89" spans="1:19" x14ac:dyDescent="0.3">
      <c r="A89" s="28"/>
      <c r="B89" s="1" t="s">
        <v>100</v>
      </c>
      <c r="C89" s="1">
        <v>1612340</v>
      </c>
      <c r="D89" s="1">
        <v>21.306694</v>
      </c>
      <c r="E89" s="1">
        <v>-157.86699999999999</v>
      </c>
      <c r="F89" s="12">
        <v>35.103030593496726</v>
      </c>
      <c r="G89" s="4">
        <v>0.33</v>
      </c>
      <c r="H89" s="4">
        <v>0.43</v>
      </c>
      <c r="I89" s="4">
        <v>1.81</v>
      </c>
      <c r="J89" s="4">
        <f t="shared" si="5"/>
        <v>0.63536485374229068</v>
      </c>
      <c r="K89" s="4">
        <f t="shared" si="6"/>
        <v>2.4453648537422907</v>
      </c>
      <c r="L89" s="4">
        <f t="shared" si="7"/>
        <v>3.205364853742291</v>
      </c>
      <c r="M89" s="3">
        <v>21.125</v>
      </c>
      <c r="N89" s="3">
        <f t="shared" si="8"/>
        <v>0.35103030593496726</v>
      </c>
      <c r="O89" s="3">
        <f t="shared" si="9"/>
        <v>21.476030305934966</v>
      </c>
      <c r="P89" s="1" t="s">
        <v>54</v>
      </c>
      <c r="Q89" s="1" t="s">
        <v>117</v>
      </c>
      <c r="R89" s="1" t="s">
        <v>235</v>
      </c>
      <c r="S89" s="1" t="s">
        <v>217</v>
      </c>
    </row>
    <row r="90" spans="1:19" x14ac:dyDescent="0.3">
      <c r="A90" s="28"/>
      <c r="B90" s="1" t="s">
        <v>102</v>
      </c>
      <c r="C90" s="1">
        <v>1770000</v>
      </c>
      <c r="D90" s="1">
        <v>-14.276667</v>
      </c>
      <c r="E90" s="1">
        <v>-170.68944400000001</v>
      </c>
      <c r="F90" s="17">
        <v>36.891529218419002</v>
      </c>
      <c r="G90" s="4">
        <v>0.44</v>
      </c>
      <c r="H90" s="4">
        <v>0.39</v>
      </c>
      <c r="I90" s="4">
        <v>1.81</v>
      </c>
      <c r="J90" s="4">
        <f t="shared" si="5"/>
        <v>0.66773667885338395</v>
      </c>
      <c r="K90" s="4">
        <f t="shared" si="6"/>
        <v>2.4777366788533839</v>
      </c>
      <c r="L90" s="4">
        <f t="shared" si="7"/>
        <v>3.307736678853384</v>
      </c>
      <c r="M90" s="3">
        <v>21</v>
      </c>
      <c r="N90" s="3">
        <f t="shared" si="8"/>
        <v>0.36891529218419</v>
      </c>
      <c r="O90" s="3">
        <f t="shared" si="9"/>
        <v>21.368915292184191</v>
      </c>
      <c r="P90" s="1" t="s">
        <v>21</v>
      </c>
      <c r="Q90" s="1" t="s">
        <v>117</v>
      </c>
      <c r="R90" s="1" t="s">
        <v>235</v>
      </c>
      <c r="S90" s="1" t="s">
        <v>217</v>
      </c>
    </row>
    <row r="91" spans="1:19" x14ac:dyDescent="0.3">
      <c r="A91" s="28"/>
      <c r="B91" s="1" t="s">
        <v>96</v>
      </c>
      <c r="C91" s="1">
        <v>1619000</v>
      </c>
      <c r="D91" s="1">
        <v>16.738299999999999</v>
      </c>
      <c r="E91" s="1">
        <v>-169.53</v>
      </c>
      <c r="F91" s="17">
        <v>42.060204200812898</v>
      </c>
      <c r="G91" s="4">
        <v>0.35</v>
      </c>
      <c r="H91" s="4">
        <v>0.73</v>
      </c>
      <c r="I91" s="4">
        <v>1.76</v>
      </c>
      <c r="J91" s="4">
        <f t="shared" si="5"/>
        <v>0.74025959393430696</v>
      </c>
      <c r="K91" s="4">
        <f t="shared" si="6"/>
        <v>2.5002595939343069</v>
      </c>
      <c r="L91" s="4">
        <f t="shared" si="7"/>
        <v>3.5802595939343069</v>
      </c>
      <c r="M91" s="3">
        <v>20.625</v>
      </c>
      <c r="N91" s="3">
        <f t="shared" si="8"/>
        <v>0.42060204200812895</v>
      </c>
      <c r="O91" s="3">
        <f t="shared" si="9"/>
        <v>21.045602042008127</v>
      </c>
      <c r="P91" s="1" t="s">
        <v>21</v>
      </c>
      <c r="Q91" s="1" t="s">
        <v>117</v>
      </c>
      <c r="R91" s="1" t="s">
        <v>235</v>
      </c>
      <c r="S91" s="1" t="s">
        <v>214</v>
      </c>
    </row>
    <row r="92" spans="1:19" x14ac:dyDescent="0.3">
      <c r="A92" s="28"/>
      <c r="B92" s="1" t="s">
        <v>99</v>
      </c>
      <c r="C92" s="1">
        <v>1611400</v>
      </c>
      <c r="D92" s="1">
        <v>21.9544</v>
      </c>
      <c r="E92" s="1">
        <v>-159.3561</v>
      </c>
      <c r="F92" s="17">
        <v>41.397622078406798</v>
      </c>
      <c r="G92" s="4">
        <v>0.31</v>
      </c>
      <c r="H92" s="4">
        <v>0.54</v>
      </c>
      <c r="I92" s="4">
        <v>1.79</v>
      </c>
      <c r="J92" s="4">
        <f t="shared" si="5"/>
        <v>0.74101743520348162</v>
      </c>
      <c r="K92" s="4">
        <f t="shared" si="6"/>
        <v>2.5310174352034815</v>
      </c>
      <c r="L92" s="4">
        <f t="shared" si="7"/>
        <v>3.3810174352034816</v>
      </c>
      <c r="M92" s="3">
        <v>20.875</v>
      </c>
      <c r="N92" s="3">
        <f t="shared" si="8"/>
        <v>0.41397622078406798</v>
      </c>
      <c r="O92" s="3">
        <f t="shared" si="9"/>
        <v>21.288976220784068</v>
      </c>
      <c r="P92" s="1" t="s">
        <v>54</v>
      </c>
      <c r="Q92" s="1" t="s">
        <v>117</v>
      </c>
      <c r="R92" s="1" t="s">
        <v>235</v>
      </c>
      <c r="S92" s="1" t="s">
        <v>217</v>
      </c>
    </row>
    <row r="93" spans="1:19" x14ac:dyDescent="0.3">
      <c r="A93" s="28"/>
      <c r="B93" s="1" t="s">
        <v>97</v>
      </c>
      <c r="C93" s="1">
        <v>8779770</v>
      </c>
      <c r="D93" s="1">
        <v>26.061167000000001</v>
      </c>
      <c r="E93" s="1">
        <v>-97.215528000000006</v>
      </c>
      <c r="F93" s="17">
        <v>42.461657898135599</v>
      </c>
      <c r="G93" s="4">
        <v>0.17</v>
      </c>
      <c r="H93" s="4">
        <v>1.27</v>
      </c>
      <c r="I93" s="4">
        <v>1.79</v>
      </c>
      <c r="J93" s="4">
        <f t="shared" si="5"/>
        <v>0.7600636763766272</v>
      </c>
      <c r="K93" s="4">
        <f t="shared" si="6"/>
        <v>2.5500636763766273</v>
      </c>
      <c r="L93" s="4">
        <f t="shared" si="7"/>
        <v>3.9900636763766273</v>
      </c>
      <c r="M93" s="3">
        <v>20.875</v>
      </c>
      <c r="N93" s="3">
        <f t="shared" si="8"/>
        <v>0.42461657898135596</v>
      </c>
      <c r="O93" s="3">
        <f t="shared" si="9"/>
        <v>21.299616578981357</v>
      </c>
      <c r="P93" s="1" t="s">
        <v>54</v>
      </c>
      <c r="Q93" s="1" t="s">
        <v>118</v>
      </c>
      <c r="R93" s="1" t="s">
        <v>235</v>
      </c>
      <c r="S93" s="1" t="s">
        <v>215</v>
      </c>
    </row>
    <row r="94" spans="1:19" x14ac:dyDescent="0.3">
      <c r="A94" s="28"/>
      <c r="B94" s="1" t="s">
        <v>106</v>
      </c>
      <c r="C94" s="1">
        <v>1617760</v>
      </c>
      <c r="D94" s="1">
        <v>19.73028</v>
      </c>
      <c r="E94" s="1">
        <v>-155.06</v>
      </c>
      <c r="F94" s="17">
        <v>33.636825848570901</v>
      </c>
      <c r="G94" s="4">
        <v>0.38</v>
      </c>
      <c r="H94" s="4">
        <v>0.45</v>
      </c>
      <c r="I94" s="4">
        <v>1.91</v>
      </c>
      <c r="J94" s="4">
        <f t="shared" si="5"/>
        <v>0.64246337370770423</v>
      </c>
      <c r="K94" s="4">
        <f t="shared" si="6"/>
        <v>2.5524633737077043</v>
      </c>
      <c r="L94" s="4">
        <f t="shared" si="7"/>
        <v>3.3824633737077043</v>
      </c>
      <c r="M94" s="3">
        <v>22.125</v>
      </c>
      <c r="N94" s="3">
        <f t="shared" si="8"/>
        <v>0.336368258485709</v>
      </c>
      <c r="O94" s="3">
        <f t="shared" si="9"/>
        <v>22.46136825848571</v>
      </c>
      <c r="P94" s="1" t="s">
        <v>21</v>
      </c>
      <c r="Q94" s="1" t="s">
        <v>117</v>
      </c>
      <c r="R94" s="1" t="s">
        <v>235</v>
      </c>
      <c r="S94" s="1" t="s">
        <v>214</v>
      </c>
    </row>
    <row r="95" spans="1:19" x14ac:dyDescent="0.3">
      <c r="A95" s="28"/>
      <c r="B95" s="1" t="s">
        <v>105</v>
      </c>
      <c r="C95" s="1">
        <v>1615680</v>
      </c>
      <c r="D95" s="1">
        <v>20.895</v>
      </c>
      <c r="E95" s="1">
        <v>-156.47669400000001</v>
      </c>
      <c r="F95" s="17">
        <v>39.999507741289897</v>
      </c>
      <c r="G95" s="4">
        <v>0.35</v>
      </c>
      <c r="H95" s="4">
        <v>0.42</v>
      </c>
      <c r="I95" s="4">
        <v>1.86</v>
      </c>
      <c r="J95" s="4">
        <f t="shared" si="5"/>
        <v>0.7439908439879922</v>
      </c>
      <c r="K95" s="4">
        <f t="shared" si="6"/>
        <v>2.6039908439879924</v>
      </c>
      <c r="L95" s="4">
        <f t="shared" si="7"/>
        <v>3.373990843987992</v>
      </c>
      <c r="M95" s="3">
        <v>21.625</v>
      </c>
      <c r="N95" s="3">
        <f t="shared" si="8"/>
        <v>0.39999507741289897</v>
      </c>
      <c r="O95" s="3">
        <f t="shared" si="9"/>
        <v>22.0249950774129</v>
      </c>
      <c r="P95" s="1" t="s">
        <v>21</v>
      </c>
      <c r="Q95" s="1" t="s">
        <v>117</v>
      </c>
      <c r="R95" s="1" t="s">
        <v>235</v>
      </c>
      <c r="S95" s="1" t="s">
        <v>217</v>
      </c>
    </row>
    <row r="96" spans="1:19" x14ac:dyDescent="0.3">
      <c r="A96" s="28"/>
      <c r="B96" s="1" t="s">
        <v>103</v>
      </c>
      <c r="C96" s="1">
        <v>1619910</v>
      </c>
      <c r="D96" s="1">
        <v>28.2117</v>
      </c>
      <c r="E96" s="1">
        <v>-177.360028</v>
      </c>
      <c r="F96" s="17">
        <v>45.484415585924197</v>
      </c>
      <c r="G96" s="4">
        <v>0.19</v>
      </c>
      <c r="H96" s="4">
        <v>0.84</v>
      </c>
      <c r="I96" s="4">
        <v>1.81</v>
      </c>
      <c r="J96" s="4">
        <f t="shared" si="5"/>
        <v>0.82326792210522792</v>
      </c>
      <c r="K96" s="4">
        <f t="shared" si="6"/>
        <v>2.6332679221052278</v>
      </c>
      <c r="L96" s="4">
        <f t="shared" si="7"/>
        <v>3.663267922105228</v>
      </c>
      <c r="M96" s="3">
        <v>21.125</v>
      </c>
      <c r="N96" s="3">
        <f t="shared" si="8"/>
        <v>0.45484415585924198</v>
      </c>
      <c r="O96" s="3">
        <f t="shared" si="9"/>
        <v>21.579844155859242</v>
      </c>
      <c r="P96" s="1" t="s">
        <v>54</v>
      </c>
      <c r="Q96" s="1" t="s">
        <v>117</v>
      </c>
      <c r="R96" s="1" t="s">
        <v>235</v>
      </c>
      <c r="S96" s="1" t="s">
        <v>214</v>
      </c>
    </row>
    <row r="97" spans="1:19" x14ac:dyDescent="0.3">
      <c r="A97" s="28"/>
      <c r="B97" s="1" t="s">
        <v>107</v>
      </c>
      <c r="C97" s="1">
        <v>8770570</v>
      </c>
      <c r="D97" s="1">
        <v>29.728400000000001</v>
      </c>
      <c r="E97" s="1">
        <v>-93.870099999999994</v>
      </c>
      <c r="F97" s="17">
        <v>53.428242221522197</v>
      </c>
      <c r="G97" s="4">
        <v>0.2</v>
      </c>
      <c r="H97" s="4">
        <v>1.86</v>
      </c>
      <c r="I97" s="4">
        <v>1.95</v>
      </c>
      <c r="J97" s="4">
        <f t="shared" si="5"/>
        <v>1.0418507233196828</v>
      </c>
      <c r="K97" s="4">
        <f t="shared" si="6"/>
        <v>2.9918507233196827</v>
      </c>
      <c r="L97" s="4">
        <f t="shared" si="7"/>
        <v>5.0518507233196823</v>
      </c>
      <c r="M97" s="3">
        <v>21.5</v>
      </c>
      <c r="N97" s="3">
        <f t="shared" si="8"/>
        <v>0.53428242221522193</v>
      </c>
      <c r="O97" s="3">
        <f t="shared" si="9"/>
        <v>22.03428242221522</v>
      </c>
      <c r="P97" s="1" t="s">
        <v>54</v>
      </c>
      <c r="Q97" s="1" t="s">
        <v>161</v>
      </c>
      <c r="R97" s="1" t="s">
        <v>235</v>
      </c>
      <c r="S97" s="1" t="s">
        <v>216</v>
      </c>
    </row>
    <row r="98" spans="1:19" x14ac:dyDescent="0.3">
      <c r="A98" s="28"/>
      <c r="B98" s="1" t="s">
        <v>109</v>
      </c>
      <c r="C98" s="1">
        <v>8771450</v>
      </c>
      <c r="D98" s="1">
        <v>29.31</v>
      </c>
      <c r="E98" s="1">
        <v>-94.793306000000001</v>
      </c>
      <c r="F98" s="17">
        <v>51.210318291478998</v>
      </c>
      <c r="G98" s="4">
        <v>0.18</v>
      </c>
      <c r="H98" s="4">
        <v>2.65</v>
      </c>
      <c r="I98" s="4">
        <v>2.0299999999999998</v>
      </c>
      <c r="J98" s="4">
        <f t="shared" si="5"/>
        <v>1.0395694613170234</v>
      </c>
      <c r="K98" s="4">
        <f t="shared" si="6"/>
        <v>3.0695694613170232</v>
      </c>
      <c r="L98" s="4">
        <f t="shared" si="7"/>
        <v>5.8995694613170233</v>
      </c>
      <c r="M98" s="3">
        <v>22.375</v>
      </c>
      <c r="N98" s="3">
        <f t="shared" si="8"/>
        <v>0.51210318291478996</v>
      </c>
      <c r="O98" s="3">
        <f t="shared" si="9"/>
        <v>22.887103182914789</v>
      </c>
      <c r="P98" s="1" t="s">
        <v>54</v>
      </c>
      <c r="Q98" s="1" t="s">
        <v>161</v>
      </c>
      <c r="R98" s="1" t="s">
        <v>235</v>
      </c>
      <c r="S98" s="1" t="s">
        <v>216</v>
      </c>
    </row>
    <row r="99" spans="1:19" x14ac:dyDescent="0.3">
      <c r="A99" s="28"/>
      <c r="B99" s="1" t="s">
        <v>110</v>
      </c>
      <c r="C99" s="1">
        <v>8771510</v>
      </c>
      <c r="D99" s="1">
        <v>29.285299999999999</v>
      </c>
      <c r="E99" s="1">
        <v>-94.789400000000001</v>
      </c>
      <c r="F99" s="17">
        <v>53.390280828136497</v>
      </c>
      <c r="G99" s="4">
        <v>0.28000000000000003</v>
      </c>
      <c r="H99" s="4">
        <v>2.64</v>
      </c>
      <c r="I99" s="4">
        <v>2.04</v>
      </c>
      <c r="J99" s="4">
        <f t="shared" si="5"/>
        <v>1.0891617288939845</v>
      </c>
      <c r="K99" s="4">
        <f t="shared" si="6"/>
        <v>3.1291617288939846</v>
      </c>
      <c r="L99" s="4">
        <f t="shared" si="7"/>
        <v>6.049161728893985</v>
      </c>
      <c r="M99" s="3">
        <v>22.5</v>
      </c>
      <c r="N99" s="3">
        <f t="shared" si="8"/>
        <v>0.53390280828136494</v>
      </c>
      <c r="O99" s="3">
        <f t="shared" si="9"/>
        <v>23.033902808281365</v>
      </c>
      <c r="P99" s="1" t="s">
        <v>54</v>
      </c>
      <c r="Q99" s="1" t="s">
        <v>161</v>
      </c>
      <c r="R99" s="1" t="s">
        <v>235</v>
      </c>
      <c r="S99" s="1" t="s">
        <v>216</v>
      </c>
    </row>
    <row r="100" spans="1:19" x14ac:dyDescent="0.3">
      <c r="A100" s="28"/>
      <c r="B100" s="1" t="s">
        <v>108</v>
      </c>
      <c r="C100" s="1">
        <v>8774770</v>
      </c>
      <c r="D100" s="1">
        <v>28.021699999999999</v>
      </c>
      <c r="E100" s="1">
        <v>-97.046700000000001</v>
      </c>
      <c r="F100" s="12">
        <v>70.617681388286115</v>
      </c>
      <c r="G100" s="4">
        <v>0.05</v>
      </c>
      <c r="H100" s="4">
        <v>1.42</v>
      </c>
      <c r="I100" s="4">
        <v>1.97</v>
      </c>
      <c r="J100" s="4">
        <f t="shared" si="5"/>
        <v>1.3911683233492367</v>
      </c>
      <c r="K100" s="4">
        <f t="shared" si="6"/>
        <v>3.3611683233492364</v>
      </c>
      <c r="L100" s="4">
        <f t="shared" si="7"/>
        <v>4.8311683233492371</v>
      </c>
      <c r="M100" s="3">
        <v>21.75</v>
      </c>
      <c r="N100" s="3">
        <f t="shared" si="8"/>
        <v>0.70617681388286113</v>
      </c>
      <c r="O100" s="3">
        <f t="shared" si="9"/>
        <v>22.456176813882863</v>
      </c>
      <c r="P100" s="1" t="s">
        <v>54</v>
      </c>
      <c r="Q100" s="1" t="s">
        <v>116</v>
      </c>
      <c r="R100" s="1" t="s">
        <v>235</v>
      </c>
      <c r="S100" s="1" t="s">
        <v>216</v>
      </c>
    </row>
    <row r="101" spans="1:19" x14ac:dyDescent="0.3">
      <c r="A101" s="28"/>
      <c r="B101" s="1" t="s">
        <v>111</v>
      </c>
      <c r="C101" s="1">
        <v>8772440</v>
      </c>
      <c r="D101" s="1">
        <v>28.9483</v>
      </c>
      <c r="E101" s="1">
        <v>-95.308300000000003</v>
      </c>
      <c r="F101" s="17">
        <v>58.675308569186598</v>
      </c>
      <c r="G101" s="4">
        <v>0.23</v>
      </c>
      <c r="H101" s="4">
        <v>1.66</v>
      </c>
      <c r="I101" s="4">
        <v>2.15</v>
      </c>
      <c r="J101" s="4">
        <f t="shared" si="5"/>
        <v>1.2615191342375118</v>
      </c>
      <c r="K101" s="4">
        <f t="shared" si="6"/>
        <v>3.411519134237512</v>
      </c>
      <c r="L101" s="4">
        <f t="shared" si="7"/>
        <v>5.3015191342375116</v>
      </c>
      <c r="M101" s="3">
        <v>23.625</v>
      </c>
      <c r="N101" s="3">
        <f t="shared" si="8"/>
        <v>0.58675308569186602</v>
      </c>
      <c r="O101" s="3">
        <f t="shared" si="9"/>
        <v>24.211753085691868</v>
      </c>
      <c r="P101" s="1" t="s">
        <v>54</v>
      </c>
      <c r="Q101" s="1" t="s">
        <v>116</v>
      </c>
      <c r="R101" s="1" t="s">
        <v>235</v>
      </c>
      <c r="S101" s="1" t="s">
        <v>216</v>
      </c>
    </row>
    <row r="102" spans="1:19" x14ac:dyDescent="0.3">
      <c r="A102" s="29"/>
      <c r="B102" s="1" t="s">
        <v>112</v>
      </c>
      <c r="C102" s="1">
        <v>8761724</v>
      </c>
      <c r="D102" s="1">
        <v>29.263000000000002</v>
      </c>
      <c r="E102" s="1">
        <v>-89.956999999999994</v>
      </c>
      <c r="F102" s="17">
        <v>59.070608452718297</v>
      </c>
      <c r="G102" s="4">
        <v>0.16</v>
      </c>
      <c r="H102" s="4">
        <v>1.95</v>
      </c>
      <c r="I102" s="4">
        <v>2.2400000000000002</v>
      </c>
      <c r="J102" s="4">
        <f t="shared" si="5"/>
        <v>1.32318162934089</v>
      </c>
      <c r="K102" s="4">
        <f t="shared" si="6"/>
        <v>3.5631816293408902</v>
      </c>
      <c r="L102" s="4">
        <f t="shared" si="7"/>
        <v>5.6731816293408901</v>
      </c>
      <c r="M102" s="3">
        <v>24.625</v>
      </c>
      <c r="N102" s="3">
        <f t="shared" si="8"/>
        <v>0.59070608452718298</v>
      </c>
      <c r="O102" s="3">
        <f t="shared" si="9"/>
        <v>25.215706084527184</v>
      </c>
      <c r="P102" s="1" t="s">
        <v>54</v>
      </c>
      <c r="Q102" s="1" t="s">
        <v>161</v>
      </c>
      <c r="R102" s="1" t="s">
        <v>235</v>
      </c>
      <c r="S102" s="1" t="s">
        <v>216</v>
      </c>
    </row>
    <row r="103" spans="1:19" x14ac:dyDescent="0.3">
      <c r="A103" s="24"/>
      <c r="C103" s="30" t="s">
        <v>223</v>
      </c>
      <c r="D103" s="33" t="s">
        <v>206</v>
      </c>
      <c r="E103" s="1" t="s">
        <v>119</v>
      </c>
      <c r="F103" s="4">
        <f>MIN(F2:F15)</f>
        <v>-21.059384575940499</v>
      </c>
      <c r="G103" s="4">
        <f>MIN(G2:G15)</f>
        <v>0.46</v>
      </c>
      <c r="H103" s="4">
        <f>MIN(H2:H15)</f>
        <v>0.87</v>
      </c>
      <c r="I103" s="4">
        <f>MIN(I2:I15)</f>
        <v>-0.65</v>
      </c>
      <c r="J103" s="4">
        <f>MIN(J2:J15)</f>
        <v>-6.545049454129287E-2</v>
      </c>
      <c r="K103" s="4">
        <f>MIN(K2:K15)</f>
        <v>-0.51311400025638676</v>
      </c>
      <c r="L103" s="4">
        <f>MIN(L2:L15)</f>
        <v>2.244549505458707</v>
      </c>
      <c r="M103" s="4">
        <f>MIN(M2:M15)</f>
        <v>-5.5</v>
      </c>
      <c r="N103" s="4">
        <f>MIN(N2:N15)</f>
        <v>-0.21059384575940499</v>
      </c>
      <c r="O103" s="4">
        <f>MIN(O2:O15)</f>
        <v>-5.710593845759405</v>
      </c>
    </row>
    <row r="104" spans="1:19" x14ac:dyDescent="0.3">
      <c r="A104" s="24"/>
      <c r="C104" s="31"/>
      <c r="D104" s="34"/>
      <c r="E104" s="1" t="s">
        <v>120</v>
      </c>
      <c r="F104" s="4">
        <f>AVERAGE(F2:F15)</f>
        <v>-3.4549986102337522</v>
      </c>
      <c r="G104" s="4">
        <f>AVERAGE(G2:G15)</f>
        <v>1.8900000000000003</v>
      </c>
      <c r="H104" s="4">
        <f>AVERAGE(H2:H15)</f>
        <v>1.5271428571428571</v>
      </c>
      <c r="I104" s="4">
        <f>AVERAGE(I2:I15)</f>
        <v>0.45357142857142863</v>
      </c>
      <c r="J104" s="4">
        <f>AVERAGE(J2:J15)</f>
        <v>1.9148602417852455E-2</v>
      </c>
      <c r="K104" s="4">
        <f>AVERAGE(K2:K15)</f>
        <v>0.47272003098928106</v>
      </c>
      <c r="L104" s="4">
        <f>AVERAGE(L2:L15)</f>
        <v>3.889862888132138</v>
      </c>
      <c r="M104" s="4">
        <f>AVERAGE(M2:M15)</f>
        <v>6.1428571428571432</v>
      </c>
      <c r="N104" s="4">
        <f>AVERAGE(N2:N15)</f>
        <v>-3.4549986102337525E-2</v>
      </c>
      <c r="O104" s="4">
        <f>AVERAGE(O2:O15)</f>
        <v>6.1083071567548046</v>
      </c>
    </row>
    <row r="105" spans="1:19" x14ac:dyDescent="0.3">
      <c r="A105" s="24"/>
      <c r="C105" s="31"/>
      <c r="D105" s="35"/>
      <c r="E105" s="1" t="s">
        <v>121</v>
      </c>
      <c r="F105" s="4">
        <f>MAX(F2:F15)</f>
        <v>9.3003045427218183</v>
      </c>
      <c r="G105" s="4">
        <f>MAX(G2:G15)</f>
        <v>3.87</v>
      </c>
      <c r="H105" s="4">
        <f>MAX(H2:H15)</f>
        <v>2.0499999999999998</v>
      </c>
      <c r="I105" s="4">
        <f>MAX(I2:I15)</f>
        <v>1.3</v>
      </c>
      <c r="J105" s="4">
        <f>MAX(J2:J15)</f>
        <v>0.13688599974361323</v>
      </c>
      <c r="K105" s="4">
        <f>MAX(K2:K15)</f>
        <v>1.4140017391585951</v>
      </c>
      <c r="L105" s="4">
        <f>MAX(L2:L15)</f>
        <v>5.802031763858106</v>
      </c>
      <c r="M105" s="4">
        <f>MAX(M2:M15)</f>
        <v>15.25</v>
      </c>
      <c r="N105" s="4">
        <f>MAX(N2:N15)</f>
        <v>9.3003045427218184E-2</v>
      </c>
      <c r="O105" s="4">
        <f>MAX(O2:O15)</f>
        <v>15.304174176199096</v>
      </c>
    </row>
    <row r="106" spans="1:19" ht="14.4" customHeight="1" x14ac:dyDescent="0.3">
      <c r="C106" s="31"/>
      <c r="D106" s="33" t="s">
        <v>207</v>
      </c>
      <c r="E106" s="1" t="s">
        <v>119</v>
      </c>
      <c r="F106" s="4">
        <f>MIN(F16:F26)</f>
        <v>2.1507227229715999</v>
      </c>
      <c r="G106" s="4">
        <f>MIN(G16:G26)</f>
        <v>0.86</v>
      </c>
      <c r="H106" s="4">
        <f>MIN(H16:H26)</f>
        <v>1</v>
      </c>
      <c r="I106" s="4">
        <f>MIN(I16:I26)</f>
        <v>0.97</v>
      </c>
      <c r="J106" s="4">
        <f>MIN(J16:J26)</f>
        <v>2.0862010412824521E-2</v>
      </c>
      <c r="K106" s="4">
        <f>MIN(K16:K26)</f>
        <v>0.99086201041282451</v>
      </c>
      <c r="L106" s="4">
        <f>MIN(L16:L26)</f>
        <v>3.1141024515622364</v>
      </c>
      <c r="M106" s="4">
        <f>MIN(M16:M26)</f>
        <v>12</v>
      </c>
      <c r="N106" s="4">
        <f>MIN(N16:N26)</f>
        <v>2.1507227229716E-2</v>
      </c>
      <c r="O106" s="4">
        <f>MIN(O16:O26)</f>
        <v>12.021507227229716</v>
      </c>
    </row>
    <row r="107" spans="1:19" x14ac:dyDescent="0.3">
      <c r="C107" s="31"/>
      <c r="D107" s="34"/>
      <c r="E107" s="1" t="s">
        <v>120</v>
      </c>
      <c r="F107" s="4">
        <f>AVERAGE(F16:F26)</f>
        <v>9.1808636980953455</v>
      </c>
      <c r="G107" s="4">
        <f>AVERAGE(G16:G26)</f>
        <v>1.1263636363636362</v>
      </c>
      <c r="H107" s="4">
        <f>AVERAGE(H16:H26)</f>
        <v>1.1490909090909092</v>
      </c>
      <c r="I107" s="4">
        <f>AVERAGE(I16:I26)</f>
        <v>1.21</v>
      </c>
      <c r="J107" s="4">
        <f>AVERAGE(J16:J26)</f>
        <v>0.11325675127017788</v>
      </c>
      <c r="K107" s="4">
        <f>AVERAGE(K16:K26)</f>
        <v>1.3232567512701781</v>
      </c>
      <c r="L107" s="4">
        <f>AVERAGE(L16:L26)</f>
        <v>3.5987112967247232</v>
      </c>
      <c r="M107" s="4">
        <f>AVERAGE(M16:M26)</f>
        <v>14.454545454545455</v>
      </c>
      <c r="N107" s="4">
        <f>AVERAGE(N16:N26)</f>
        <v>9.1808636980953442E-2</v>
      </c>
      <c r="O107" s="4">
        <f>AVERAGE(O16:O26)</f>
        <v>14.546354091526409</v>
      </c>
    </row>
    <row r="108" spans="1:19" x14ac:dyDescent="0.3">
      <c r="C108" s="31"/>
      <c r="D108" s="35"/>
      <c r="E108" s="1" t="s">
        <v>121</v>
      </c>
      <c r="F108" s="4">
        <f>MAX(F16:F26)</f>
        <v>14.618214951715716</v>
      </c>
      <c r="G108" s="4">
        <f>MAX(G16:G26)</f>
        <v>1.44</v>
      </c>
      <c r="H108" s="4">
        <f>MAX(H16:H26)</f>
        <v>1.66</v>
      </c>
      <c r="I108" s="4">
        <f>MAX(I16:I26)</f>
        <v>1.37</v>
      </c>
      <c r="J108" s="4">
        <f>MAX(J16:J26)</f>
        <v>0.17834222241093173</v>
      </c>
      <c r="K108" s="4">
        <f>MAX(K16:K26)</f>
        <v>1.5214053921109991</v>
      </c>
      <c r="L108" s="4">
        <f>MAX(L16:L26)</f>
        <v>4.2386617289376289</v>
      </c>
      <c r="M108" s="4">
        <f>MAX(M16:M26)</f>
        <v>16.25</v>
      </c>
      <c r="N108" s="4">
        <f>MAX(N16:N26)</f>
        <v>0.14618214951715716</v>
      </c>
      <c r="O108" s="4">
        <f>MAX(O16:O26)</f>
        <v>16.360514884752554</v>
      </c>
    </row>
    <row r="109" spans="1:19" x14ac:dyDescent="0.3">
      <c r="C109" s="31"/>
      <c r="D109" s="33" t="s">
        <v>208</v>
      </c>
      <c r="E109" s="1" t="s">
        <v>119</v>
      </c>
      <c r="F109" s="4">
        <f>MIN(F27:F42)</f>
        <v>6.2044159482986299</v>
      </c>
      <c r="G109" s="4">
        <f>MIN(G27:G42)</f>
        <v>0.76</v>
      </c>
      <c r="H109" s="4">
        <f>MIN(H27:H42)</f>
        <v>0.71</v>
      </c>
      <c r="I109" s="4">
        <f>MIN(I27:I42)</f>
        <v>1.36</v>
      </c>
      <c r="J109" s="4">
        <f>MIN(J27:J42)</f>
        <v>9.8029771983118352E-2</v>
      </c>
      <c r="K109" s="4">
        <f>MIN(K27:K42)</f>
        <v>1.5279040140239286</v>
      </c>
      <c r="L109" s="4">
        <f>MIN(L27:L42)</f>
        <v>3.0463799096003523</v>
      </c>
      <c r="M109" s="4">
        <f>MIN(M27:M42)</f>
        <v>15.875</v>
      </c>
      <c r="N109" s="4">
        <f>MIN(N27:N42)</f>
        <v>6.2044159482986298E-2</v>
      </c>
      <c r="O109" s="4">
        <f>MIN(O27:O42)</f>
        <v>16.027347845809647</v>
      </c>
    </row>
    <row r="110" spans="1:19" x14ac:dyDescent="0.3">
      <c r="C110" s="31"/>
      <c r="D110" s="34"/>
      <c r="E110" s="1" t="s">
        <v>120</v>
      </c>
      <c r="F110" s="4">
        <f>AVERAGE(F27:F42)</f>
        <v>13.294392899418927</v>
      </c>
      <c r="G110" s="4">
        <f>AVERAGE(G27:G42)</f>
        <v>1.1168750000000003</v>
      </c>
      <c r="H110" s="4">
        <f>AVERAGE(H27:H42)</f>
        <v>1.0393749999999999</v>
      </c>
      <c r="I110" s="4">
        <f>AVERAGE(I27:I42)</f>
        <v>1.4574999999999998</v>
      </c>
      <c r="J110" s="4">
        <f>AVERAGE(J27:J42)</f>
        <v>0.19361467250846032</v>
      </c>
      <c r="K110" s="4">
        <f>AVERAGE(K27:K42)</f>
        <v>1.6511146725084602</v>
      </c>
      <c r="L110" s="4">
        <f>AVERAGE(L27:L42)</f>
        <v>3.8073646725084602</v>
      </c>
      <c r="M110" s="4">
        <f>AVERAGE(M27:M42)</f>
        <v>16.8828125</v>
      </c>
      <c r="N110" s="4">
        <f>AVERAGE(N27:N42)</f>
        <v>0.1329439289941893</v>
      </c>
      <c r="O110" s="4">
        <f>AVERAGE(O27:O42)</f>
        <v>17.015756428994187</v>
      </c>
    </row>
    <row r="111" spans="1:19" x14ac:dyDescent="0.3">
      <c r="C111" s="31"/>
      <c r="D111" s="35"/>
      <c r="E111" s="1" t="s">
        <v>121</v>
      </c>
      <c r="F111" s="4">
        <f>MAX(F27:F42)</f>
        <v>18.20376980936058</v>
      </c>
      <c r="G111" s="4">
        <f>MAX(G27:G42)</f>
        <v>2.92</v>
      </c>
      <c r="H111" s="4">
        <f>MAX(H27:H42)</f>
        <v>1.66</v>
      </c>
      <c r="I111" s="4">
        <f>MAX(I27:I42)</f>
        <v>1.65</v>
      </c>
      <c r="J111" s="4">
        <f>MAX(J27:J42)</f>
        <v>0.26759541619760052</v>
      </c>
      <c r="K111" s="4">
        <f>MAX(K27:K42)</f>
        <v>1.8725815747298087</v>
      </c>
      <c r="L111" s="4">
        <f>MAX(L27:L42)</f>
        <v>5.9515248127242817</v>
      </c>
      <c r="M111" s="4">
        <f>MAX(M27:M42)</f>
        <v>18.75</v>
      </c>
      <c r="N111" s="4">
        <f>MAX(N27:N42)</f>
        <v>0.18203769809360579</v>
      </c>
      <c r="O111" s="4">
        <f>MAX(O27:O42)</f>
        <v>18.884897924078672</v>
      </c>
    </row>
    <row r="112" spans="1:19" x14ac:dyDescent="0.3">
      <c r="C112" s="31"/>
      <c r="D112" s="33" t="s">
        <v>230</v>
      </c>
      <c r="E112" s="1" t="s">
        <v>119</v>
      </c>
      <c r="F112" s="4">
        <f>MIN(F43:F85)</f>
        <v>12.273944511597749</v>
      </c>
      <c r="G112" s="4">
        <f t="shared" ref="G112:O112" si="15">MIN(G43:G85)</f>
        <v>0.1</v>
      </c>
      <c r="H112" s="4">
        <f t="shared" si="15"/>
        <v>0.54</v>
      </c>
      <c r="I112" s="4">
        <f t="shared" si="15"/>
        <v>1.53</v>
      </c>
      <c r="J112" s="4">
        <f t="shared" si="15"/>
        <v>0.19515571773440421</v>
      </c>
      <c r="K112" s="4">
        <f t="shared" si="15"/>
        <v>1.7851557177344044</v>
      </c>
      <c r="L112" s="4">
        <f t="shared" si="15"/>
        <v>2.8189039576494204</v>
      </c>
      <c r="M112" s="4">
        <f t="shared" si="15"/>
        <v>17.25</v>
      </c>
      <c r="N112" s="4">
        <f t="shared" si="15"/>
        <v>0.12273944511597749</v>
      </c>
      <c r="O112" s="4">
        <f t="shared" si="15"/>
        <v>17.507903193614961</v>
      </c>
    </row>
    <row r="113" spans="1:15" x14ac:dyDescent="0.3">
      <c r="C113" s="31"/>
      <c r="D113" s="34"/>
      <c r="E113" s="1" t="s">
        <v>120</v>
      </c>
      <c r="F113" s="4">
        <f>AVERAGE(F43:F85)</f>
        <v>31.399013881866885</v>
      </c>
      <c r="G113" s="4">
        <f t="shared" ref="G113:O113" si="16">AVERAGE(G43:G85)</f>
        <v>0.53418604651162804</v>
      </c>
      <c r="H113" s="4">
        <f t="shared" si="16"/>
        <v>1.5060465116279071</v>
      </c>
      <c r="I113" s="4">
        <f t="shared" si="16"/>
        <v>1.6276744186046515</v>
      </c>
      <c r="J113" s="4">
        <f t="shared" si="16"/>
        <v>0.51122354189172836</v>
      </c>
      <c r="K113" s="4">
        <f t="shared" si="16"/>
        <v>2.1388979604963798</v>
      </c>
      <c r="L113" s="4">
        <f t="shared" si="16"/>
        <v>4.1791305186359153</v>
      </c>
      <c r="M113" s="4">
        <f t="shared" si="16"/>
        <v>18.433139534883722</v>
      </c>
      <c r="N113" s="4">
        <f t="shared" si="16"/>
        <v>0.31399013881866888</v>
      </c>
      <c r="O113" s="4">
        <f t="shared" si="16"/>
        <v>18.747129673702386</v>
      </c>
    </row>
    <row r="114" spans="1:15" x14ac:dyDescent="0.3">
      <c r="C114" s="31"/>
      <c r="D114" s="35"/>
      <c r="E114" s="1" t="s">
        <v>121</v>
      </c>
      <c r="F114" s="4">
        <f>MAX(F43:F85)</f>
        <v>57.572651450147937</v>
      </c>
      <c r="G114" s="4">
        <f t="shared" ref="G114:O114" si="17">MAX(G43:G85)</f>
        <v>1.19</v>
      </c>
      <c r="H114" s="4">
        <f t="shared" si="17"/>
        <v>2.97</v>
      </c>
      <c r="I114" s="4">
        <f t="shared" si="17"/>
        <v>1.78</v>
      </c>
      <c r="J114" s="4">
        <f t="shared" si="17"/>
        <v>0.89237609747729307</v>
      </c>
      <c r="K114" s="4">
        <f t="shared" si="17"/>
        <v>2.5257120740808432</v>
      </c>
      <c r="L114" s="4">
        <f t="shared" si="17"/>
        <v>5.8086010728804371</v>
      </c>
      <c r="M114" s="4">
        <f t="shared" si="17"/>
        <v>19.875</v>
      </c>
      <c r="N114" s="4">
        <f t="shared" si="17"/>
        <v>0.57572651450147938</v>
      </c>
      <c r="O114" s="4">
        <f t="shared" si="17"/>
        <v>20.104335073496074</v>
      </c>
    </row>
    <row r="115" spans="1:15" x14ac:dyDescent="0.3">
      <c r="C115" s="31"/>
      <c r="D115" s="33" t="s">
        <v>229</v>
      </c>
      <c r="E115" s="1" t="s">
        <v>119</v>
      </c>
      <c r="F115" s="4">
        <f>MIN(F86:F102)</f>
        <v>28.3134003930871</v>
      </c>
      <c r="G115" s="4">
        <f>MIN(G86:G102)</f>
        <v>0.05</v>
      </c>
      <c r="H115" s="4">
        <f>MIN(H86:H102)</f>
        <v>0.39</v>
      </c>
      <c r="I115" s="4">
        <f>MIN(I86:I102)</f>
        <v>1.69</v>
      </c>
      <c r="J115" s="4">
        <f>MIN(J86:J102)</f>
        <v>0.51247254711487655</v>
      </c>
      <c r="K115" s="4">
        <f>MIN(K86:K102)</f>
        <v>2.3135553821982984</v>
      </c>
      <c r="L115" s="4">
        <f>MIN(L86:L102)</f>
        <v>3.0735553821982986</v>
      </c>
      <c r="M115" s="4">
        <f>MIN(M86:M102)</f>
        <v>18.875</v>
      </c>
      <c r="N115" s="4">
        <f>MIN(N86:N102)</f>
        <v>0.28313400393087101</v>
      </c>
      <c r="O115" s="4">
        <f>MIN(O86:O102)</f>
        <v>19.243967681774141</v>
      </c>
    </row>
    <row r="116" spans="1:15" x14ac:dyDescent="0.3">
      <c r="C116" s="31"/>
      <c r="D116" s="34"/>
      <c r="E116" s="1" t="s">
        <v>120</v>
      </c>
      <c r="F116" s="4">
        <f>AVERAGE(F86:F102)</f>
        <v>44.89208160306066</v>
      </c>
      <c r="G116" s="4">
        <f>AVERAGE(G86:G102)</f>
        <v>0.27176470588235302</v>
      </c>
      <c r="H116" s="4">
        <f>AVERAGE(H86:H102)</f>
        <v>1.1194117647058823</v>
      </c>
      <c r="I116" s="4">
        <f>AVERAGE(I86:I102)</f>
        <v>1.8958823529411764</v>
      </c>
      <c r="J116" s="4">
        <f>AVERAGE(J86:J102)</f>
        <v>0.86244705000186184</v>
      </c>
      <c r="K116" s="4">
        <f>AVERAGE(K86:K102)</f>
        <v>2.7583294029430374</v>
      </c>
      <c r="L116" s="4">
        <f>AVERAGE(L86:L102)</f>
        <v>4.1495058735312735</v>
      </c>
      <c r="M116" s="4">
        <f>AVERAGE(M86:M102)</f>
        <v>21.580882352941178</v>
      </c>
      <c r="N116" s="4">
        <f>AVERAGE(N86:N102)</f>
        <v>0.44892081603060657</v>
      </c>
      <c r="O116" s="4">
        <f>AVERAGE(O86:O102)</f>
        <v>22.029803168971789</v>
      </c>
    </row>
    <row r="117" spans="1:15" x14ac:dyDescent="0.3">
      <c r="C117" s="32"/>
      <c r="D117" s="35"/>
      <c r="E117" s="1" t="s">
        <v>121</v>
      </c>
      <c r="F117" s="4">
        <f>MAX(F86:F102)</f>
        <v>70.617681388286115</v>
      </c>
      <c r="G117" s="4">
        <f>MAX(G86:G102)</f>
        <v>0.44</v>
      </c>
      <c r="H117" s="4">
        <f>MAX(H86:H102)</f>
        <v>2.65</v>
      </c>
      <c r="I117" s="4">
        <f>MAX(I86:I102)</f>
        <v>2.2400000000000002</v>
      </c>
      <c r="J117" s="4">
        <f>MAX(J86:J102)</f>
        <v>1.3911683233492367</v>
      </c>
      <c r="K117" s="4">
        <f>MAX(K86:K102)</f>
        <v>3.5631816293408902</v>
      </c>
      <c r="L117" s="4">
        <f>MAX(L86:L102)</f>
        <v>6.049161728893985</v>
      </c>
      <c r="M117" s="4">
        <f>MAX(M86:M102)</f>
        <v>24.625</v>
      </c>
      <c r="N117" s="4">
        <f>MAX(N86:N102)</f>
        <v>0.70617681388286113</v>
      </c>
      <c r="O117" s="4">
        <f>MAX(O86:O102)</f>
        <v>25.215706084527184</v>
      </c>
    </row>
    <row r="118" spans="1:15" x14ac:dyDescent="0.3">
      <c r="C118" s="25" t="s">
        <v>125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ht="75" customHeight="1" x14ac:dyDescent="0.3">
      <c r="K119" s="52" t="s">
        <v>222</v>
      </c>
    </row>
    <row r="120" spans="1:15" x14ac:dyDescent="0.3">
      <c r="A120" s="11"/>
      <c r="B120" s="13"/>
      <c r="C120" s="1"/>
      <c r="I120" s="33" t="s">
        <v>206</v>
      </c>
      <c r="J120" s="1" t="s">
        <v>119</v>
      </c>
      <c r="K120" s="4">
        <f>K103-1.5</f>
        <v>-2.0131140002563868</v>
      </c>
    </row>
    <row r="121" spans="1:15" x14ac:dyDescent="0.3">
      <c r="I121" s="34"/>
      <c r="J121" s="1" t="s">
        <v>120</v>
      </c>
      <c r="K121" s="4">
        <f t="shared" ref="K121:K135" si="18">K104-1.5</f>
        <v>-1.0272799690107188</v>
      </c>
    </row>
    <row r="122" spans="1:15" x14ac:dyDescent="0.3">
      <c r="I122" s="35"/>
      <c r="J122" s="1" t="s">
        <v>121</v>
      </c>
      <c r="K122" s="4">
        <f t="shared" si="18"/>
        <v>-8.5998260841404939E-2</v>
      </c>
    </row>
    <row r="123" spans="1:15" x14ac:dyDescent="0.3">
      <c r="I123" s="33" t="s">
        <v>207</v>
      </c>
      <c r="J123" s="1" t="s">
        <v>119</v>
      </c>
      <c r="K123" s="4">
        <f t="shared" si="18"/>
        <v>-0.50913798958717549</v>
      </c>
    </row>
    <row r="124" spans="1:15" x14ac:dyDescent="0.3">
      <c r="I124" s="34"/>
      <c r="J124" s="1" t="s">
        <v>120</v>
      </c>
      <c r="K124" s="4">
        <f t="shared" si="18"/>
        <v>-0.17674324872982194</v>
      </c>
    </row>
    <row r="125" spans="1:15" x14ac:dyDescent="0.3">
      <c r="I125" s="35"/>
      <c r="J125" s="1" t="s">
        <v>121</v>
      </c>
      <c r="K125" s="4">
        <f t="shared" si="18"/>
        <v>2.1405392110999122E-2</v>
      </c>
    </row>
    <row r="126" spans="1:15" x14ac:dyDescent="0.3">
      <c r="I126" s="33" t="s">
        <v>208</v>
      </c>
      <c r="J126" s="1" t="s">
        <v>119</v>
      </c>
      <c r="K126" s="4">
        <f t="shared" si="18"/>
        <v>2.7904014023928614E-2</v>
      </c>
    </row>
    <row r="127" spans="1:15" x14ac:dyDescent="0.3">
      <c r="I127" s="34"/>
      <c r="J127" s="1" t="s">
        <v>120</v>
      </c>
      <c r="K127" s="4">
        <f t="shared" si="18"/>
        <v>0.15111467250846022</v>
      </c>
    </row>
    <row r="128" spans="1:15" x14ac:dyDescent="0.3">
      <c r="I128" s="35"/>
      <c r="J128" s="1" t="s">
        <v>121</v>
      </c>
      <c r="K128" s="4">
        <f t="shared" si="18"/>
        <v>0.37258157472980868</v>
      </c>
    </row>
    <row r="129" spans="6:17" x14ac:dyDescent="0.3">
      <c r="I129" s="33" t="s">
        <v>209</v>
      </c>
      <c r="J129" s="1" t="s">
        <v>119</v>
      </c>
      <c r="K129" s="4">
        <f t="shared" si="18"/>
        <v>0.2851557177344044</v>
      </c>
    </row>
    <row r="130" spans="6:17" x14ac:dyDescent="0.3">
      <c r="I130" s="34"/>
      <c r="J130" s="1" t="s">
        <v>120</v>
      </c>
      <c r="K130" s="4">
        <f t="shared" si="18"/>
        <v>0.63889796049637981</v>
      </c>
    </row>
    <row r="131" spans="6:17" x14ac:dyDescent="0.3">
      <c r="I131" s="35"/>
      <c r="J131" s="1" t="s">
        <v>121</v>
      </c>
      <c r="K131" s="4">
        <f t="shared" si="18"/>
        <v>1.0257120740808432</v>
      </c>
    </row>
    <row r="132" spans="6:17" x14ac:dyDescent="0.3">
      <c r="I132" s="33" t="s">
        <v>210</v>
      </c>
      <c r="J132" s="1" t="s">
        <v>119</v>
      </c>
      <c r="K132" s="4">
        <f t="shared" si="18"/>
        <v>0.81355538219829837</v>
      </c>
    </row>
    <row r="133" spans="6:17" x14ac:dyDescent="0.3">
      <c r="I133" s="34"/>
      <c r="J133" s="1" t="s">
        <v>120</v>
      </c>
      <c r="K133" s="4">
        <f t="shared" si="18"/>
        <v>1.2583294029430374</v>
      </c>
    </row>
    <row r="134" spans="6:17" x14ac:dyDescent="0.3">
      <c r="I134" s="35"/>
      <c r="J134" s="1" t="s">
        <v>121</v>
      </c>
      <c r="K134" s="4">
        <f>K117-1.5</f>
        <v>2.0631816293408902</v>
      </c>
    </row>
    <row r="135" spans="6:17" x14ac:dyDescent="0.3">
      <c r="K135" s="10"/>
    </row>
    <row r="136" spans="6:17" x14ac:dyDescent="0.3">
      <c r="F136" s="17">
        <v>53.428242221522197</v>
      </c>
      <c r="G136" s="51" t="s">
        <v>179</v>
      </c>
      <c r="H136" s="51"/>
      <c r="I136" s="51"/>
      <c r="J136" s="51"/>
      <c r="K136" s="51"/>
      <c r="L136" s="51"/>
      <c r="M136" s="51"/>
      <c r="N136" s="51"/>
      <c r="O136" s="22"/>
      <c r="P136" s="22"/>
      <c r="Q136" s="23"/>
    </row>
    <row r="137" spans="6:17" x14ac:dyDescent="0.3">
      <c r="F137" s="12">
        <v>70.617681388286115</v>
      </c>
      <c r="G137" s="51" t="s">
        <v>220</v>
      </c>
      <c r="H137" s="51"/>
      <c r="I137" s="51"/>
      <c r="J137" s="51"/>
      <c r="K137" s="51"/>
      <c r="L137" s="51"/>
      <c r="M137" s="51"/>
      <c r="N137" s="51"/>
    </row>
  </sheetData>
  <mergeCells count="19">
    <mergeCell ref="G137:N137"/>
    <mergeCell ref="G136:N136"/>
    <mergeCell ref="A43:A85"/>
    <mergeCell ref="I120:I122"/>
    <mergeCell ref="I123:I125"/>
    <mergeCell ref="I126:I128"/>
    <mergeCell ref="I129:I131"/>
    <mergeCell ref="I132:I134"/>
    <mergeCell ref="C118:O118"/>
    <mergeCell ref="A2:A15"/>
    <mergeCell ref="A16:A26"/>
    <mergeCell ref="C103:C117"/>
    <mergeCell ref="D103:D105"/>
    <mergeCell ref="A27:A42"/>
    <mergeCell ref="A86:A102"/>
    <mergeCell ref="D106:D108"/>
    <mergeCell ref="D109:D111"/>
    <mergeCell ref="D112:D114"/>
    <mergeCell ref="D115:D1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B530E68F35414AB685E5119FB0EED6" ma:contentTypeVersion="18" ma:contentTypeDescription="Create a new document." ma:contentTypeScope="" ma:versionID="71ca48a25649bd249ec64ce6dc44a3da">
  <xsd:schema xmlns:xsd="http://www.w3.org/2001/XMLSchema" xmlns:xs="http://www.w3.org/2001/XMLSchema" xmlns:p="http://schemas.microsoft.com/office/2006/metadata/properties" xmlns:ns3="9bfa5771-2d4f-43c7-8c1f-4843f723578d" xmlns:ns4="624e6ce4-dfb8-485e-a4b9-7a72d3eb3fb8" targetNamespace="http://schemas.microsoft.com/office/2006/metadata/properties" ma:root="true" ma:fieldsID="5879d2e012a88154c5faa70c93bd5dc6" ns3:_="" ns4:_="">
    <xsd:import namespace="9bfa5771-2d4f-43c7-8c1f-4843f723578d"/>
    <xsd:import namespace="624e6ce4-dfb8-485e-a4b9-7a72d3eb3fb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fa5771-2d4f-43c7-8c1f-4843f72357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4e6ce4-dfb8-485e-a4b9-7a72d3eb3f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bfa5771-2d4f-43c7-8c1f-4843f723578d" xsi:nil="true"/>
  </documentManagement>
</p:properties>
</file>

<file path=customXml/itemProps1.xml><?xml version="1.0" encoding="utf-8"?>
<ds:datastoreItem xmlns:ds="http://schemas.openxmlformats.org/officeDocument/2006/customXml" ds:itemID="{298EBC33-E57F-4B65-A1D4-4E15087F14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E0831E-0F91-40EF-8937-33654E1F5C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fa5771-2d4f-43c7-8c1f-4843f723578d"/>
    <ds:schemaRef ds:uri="624e6ce4-dfb8-485e-a4b9-7a72d3eb3f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239170-E4F7-4F30-9A34-517ADA97E154}">
  <ds:schemaRefs>
    <ds:schemaRef ds:uri="http://schemas.microsoft.com/office/2006/documentManagement/types"/>
    <ds:schemaRef ds:uri="http://schemas.openxmlformats.org/package/2006/metadata/core-properties"/>
    <ds:schemaRef ds:uri="624e6ce4-dfb8-485e-a4b9-7a72d3eb3fb8"/>
    <ds:schemaRef ds:uri="http://purl.org/dc/dcmitype/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9bfa5771-2d4f-43c7-8c1f-4843f723578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Description</vt:lpstr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Yi Liu</dc:creator>
  <cp:lastModifiedBy>Dr. Yi Liu</cp:lastModifiedBy>
  <dcterms:created xsi:type="dcterms:W3CDTF">2025-08-02T14:04:21Z</dcterms:created>
  <dcterms:modified xsi:type="dcterms:W3CDTF">2026-03-25T22:54:27Z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0x01010095B530E68F35414AB685E5119FB0EED6</vt:lpwstr>
  </property>
</Properties>
</file>